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hanzer\Desktop\Planovi FERIT\REBALANS\"/>
    </mc:Choice>
  </mc:AlternateContent>
  <xr:revisionPtr revIDLastSave="0" documentId="13_ncr:1_{C2A398A0-5BB2-4234-8F73-05071328F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EBNI DIO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9" l="1"/>
  <c r="D3" i="9"/>
  <c r="C3" i="9"/>
  <c r="E10" i="9"/>
  <c r="D81" i="9" l="1"/>
  <c r="D76" i="9" s="1"/>
  <c r="E81" i="9"/>
  <c r="E76" i="9" s="1"/>
  <c r="C81" i="9"/>
  <c r="C76" i="9" s="1"/>
  <c r="E262" i="9"/>
  <c r="E243" i="9" s="1"/>
  <c r="D276" i="9"/>
  <c r="E276" i="9"/>
  <c r="C276" i="9"/>
  <c r="D274" i="9"/>
  <c r="E274" i="9"/>
  <c r="C274" i="9"/>
  <c r="C266" i="9"/>
  <c r="D266" i="9"/>
  <c r="E266" i="9"/>
  <c r="D263" i="9"/>
  <c r="D262" i="9" s="1"/>
  <c r="D243" i="9" s="1"/>
  <c r="C263" i="9"/>
  <c r="C262" i="9" s="1"/>
  <c r="C243" i="9" s="1"/>
  <c r="D312" i="9"/>
  <c r="D311" i="9" s="1"/>
  <c r="D313" i="9"/>
  <c r="E313" i="9"/>
  <c r="E312" i="9" s="1"/>
  <c r="E311" i="9" s="1"/>
  <c r="C313" i="9"/>
  <c r="C312" i="9" s="1"/>
  <c r="C311" i="9" s="1"/>
  <c r="D317" i="9"/>
  <c r="E317" i="9"/>
  <c r="C317" i="9"/>
  <c r="D94" i="9"/>
  <c r="D89" i="9" s="1"/>
  <c r="E94" i="9"/>
  <c r="E89" i="9" s="1"/>
  <c r="C94" i="9"/>
  <c r="C89" i="9" s="1"/>
  <c r="D285" i="9"/>
  <c r="C285" i="9"/>
  <c r="D280" i="9"/>
  <c r="D279" i="9" s="1"/>
  <c r="E280" i="9"/>
  <c r="E279" i="9" s="1"/>
  <c r="C280" i="9"/>
  <c r="C279" i="9" s="1"/>
  <c r="D192" i="9"/>
  <c r="E192" i="9"/>
  <c r="D196" i="9"/>
  <c r="E196" i="9"/>
  <c r="D208" i="9"/>
  <c r="E208" i="9"/>
  <c r="C208" i="9"/>
  <c r="C196" i="9"/>
  <c r="C192" i="9"/>
  <c r="D233" i="9"/>
  <c r="D230" i="9" s="1"/>
  <c r="E233" i="9"/>
  <c r="E230" i="9" s="1"/>
  <c r="C233" i="9"/>
  <c r="C230" i="9" s="1"/>
  <c r="D214" i="9"/>
  <c r="E214" i="9"/>
  <c r="D218" i="9"/>
  <c r="E218" i="9"/>
  <c r="D223" i="9"/>
  <c r="E223" i="9"/>
  <c r="D225" i="9"/>
  <c r="E225" i="9"/>
  <c r="D227" i="9"/>
  <c r="E227" i="9"/>
  <c r="C227" i="9"/>
  <c r="C225" i="9"/>
  <c r="C223" i="9"/>
  <c r="C218" i="9"/>
  <c r="C214" i="9"/>
  <c r="D153" i="9"/>
  <c r="E153" i="9"/>
  <c r="D157" i="9"/>
  <c r="E157" i="9"/>
  <c r="D163" i="9"/>
  <c r="E163" i="9"/>
  <c r="D167" i="9"/>
  <c r="E167" i="9"/>
  <c r="D175" i="9"/>
  <c r="E175" i="9"/>
  <c r="C175" i="9"/>
  <c r="C167" i="9"/>
  <c r="C165" i="9"/>
  <c r="C163" i="9"/>
  <c r="C157" i="9"/>
  <c r="C153" i="9"/>
  <c r="D124" i="9"/>
  <c r="E124" i="9"/>
  <c r="D128" i="9"/>
  <c r="E128" i="9"/>
  <c r="D134" i="9"/>
  <c r="E134" i="9"/>
  <c r="D143" i="9"/>
  <c r="E143" i="9"/>
  <c r="C143" i="9"/>
  <c r="C134" i="9"/>
  <c r="C128" i="9"/>
  <c r="C124" i="9"/>
  <c r="D38" i="9"/>
  <c r="E38" i="9"/>
  <c r="D56" i="9"/>
  <c r="E56" i="9"/>
  <c r="D42" i="9"/>
  <c r="E42" i="9"/>
  <c r="C56" i="9"/>
  <c r="C42" i="9"/>
  <c r="C37" i="9" l="1"/>
  <c r="C213" i="9"/>
  <c r="C152" i="9"/>
  <c r="C123" i="9"/>
  <c r="D37" i="9"/>
  <c r="D213" i="9"/>
  <c r="D123" i="9"/>
  <c r="E152" i="9"/>
  <c r="D152" i="9"/>
  <c r="E37" i="9"/>
  <c r="E213" i="9"/>
  <c r="E123" i="9"/>
  <c r="E191" i="9"/>
  <c r="D191" i="9"/>
  <c r="C191" i="9"/>
  <c r="D287" i="9" l="1"/>
  <c r="E287" i="9"/>
  <c r="C287" i="9"/>
  <c r="D238" i="9"/>
  <c r="E238" i="9"/>
  <c r="C238" i="9"/>
  <c r="D121" i="9"/>
  <c r="E121" i="9"/>
  <c r="C121" i="9"/>
  <c r="D63" i="9"/>
  <c r="E63" i="9"/>
  <c r="C63" i="9"/>
  <c r="D35" i="9"/>
  <c r="E35" i="9"/>
  <c r="C35" i="9"/>
  <c r="D30" i="9"/>
  <c r="E30" i="9"/>
  <c r="C30" i="9"/>
  <c r="D25" i="9"/>
  <c r="E25" i="9"/>
  <c r="C25" i="9"/>
  <c r="D20" i="9"/>
  <c r="E20" i="9"/>
  <c r="C20" i="9"/>
  <c r="C18" i="9"/>
  <c r="D14" i="9"/>
  <c r="E14" i="9"/>
  <c r="C14" i="9"/>
  <c r="D10" i="9"/>
  <c r="C10" i="9"/>
  <c r="D9" i="9" l="1"/>
  <c r="D7" i="9" s="1"/>
  <c r="C9" i="9"/>
  <c r="C7" i="9" s="1"/>
  <c r="E9" i="9"/>
  <c r="E7" i="9" s="1"/>
</calcChain>
</file>

<file path=xl/sharedStrings.xml><?xml version="1.0" encoding="utf-8"?>
<sst xmlns="http://schemas.openxmlformats.org/spreadsheetml/2006/main" count="626" uniqueCount="132">
  <si>
    <t>Opći prihodi i primici</t>
  </si>
  <si>
    <t>A621003</t>
  </si>
  <si>
    <t>REDOVNA DJELATNOST SVEUČILIŠTA U OSIJEKU</t>
  </si>
  <si>
    <t>A621038</t>
  </si>
  <si>
    <t>PROGRAMI VJEŽBAONICA VISOKIH UČILIŠTA</t>
  </si>
  <si>
    <t>Sredstva učešća za pomoći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</si>
  <si>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</si>
  <si>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</si>
  <si>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</si>
  <si>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</si>
  <si>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</si>
  <si>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</si>
  <si>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</si>
  <si>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</si>
  <si>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</si>
  <si>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</si>
  <si>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</si>
  <si>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</si>
  <si>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</si>
  <si>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</si>
  <si>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</si>
  <si>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</si>
  <si>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A679090</t>
  </si>
  <si>
    <t>REDOVNA DJELATNOST SVEUČILIŠTA U OSIJEKU (IZ EVIDENCIJSKIH PRIHODA)</t>
  </si>
  <si>
    <t>A679110</t>
  </si>
  <si>
    <t>POTPORA UMJETNIČKIM STUDIJIMA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</si>
  <si>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</si>
  <si>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</si>
  <si>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</si>
  <si>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</si>
  <si>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</si>
  <si>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</si>
  <si>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</si>
  <si>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</si>
  <si>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</si>
  <si>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</si>
  <si>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</si>
  <si>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</si>
  <si>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</si>
  <si>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</si>
  <si>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</si>
  <si>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/>
  </si>
  <si>
    <t>EUR</t>
  </si>
  <si>
    <t>Ukupni rezultat</t>
  </si>
  <si>
    <t>080</t>
  </si>
  <si>
    <t>MINISTARSTVO ZNANOSTI I OBRAZOVANJA</t>
  </si>
  <si>
    <t>11</t>
  </si>
  <si>
    <t>0942</t>
  </si>
  <si>
    <t>Drugi stupanj visoke naobrazbe</t>
  </si>
  <si>
    <t>12</t>
  </si>
  <si>
    <t>52</t>
  </si>
  <si>
    <t>561</t>
  </si>
  <si>
    <t>563</t>
  </si>
  <si>
    <t>3705</t>
  </si>
  <si>
    <t>VISOKO OBRAZOVANJE</t>
  </si>
  <si>
    <t>08006</t>
  </si>
  <si>
    <t>Sveučilišta i veleučilišta u Republici Hrvatskoj</t>
  </si>
  <si>
    <t>61</t>
  </si>
  <si>
    <t>71</t>
  </si>
  <si>
    <t>Ostali rashodi za zaposlene</t>
  </si>
  <si>
    <t>Dodatna ulaganja na građevinskim objektima</t>
  </si>
  <si>
    <t>Naknade troškova osobama izvan radnog odnosa</t>
  </si>
  <si>
    <t>Ostali nespomenuti rashodi poslovanja</t>
  </si>
  <si>
    <t>Subvencije trgovačkim društvima, zadrugama, poljoprivrednicima i obrtnicima iz EU sredstava</t>
  </si>
  <si>
    <t>Razdjel (O1) - atribut podprograma (P3)</t>
  </si>
  <si>
    <t>Rashodi za zaposlene</t>
  </si>
  <si>
    <t>311</t>
  </si>
  <si>
    <t>Plaće (Bruto)</t>
  </si>
  <si>
    <t>312</t>
  </si>
  <si>
    <t>313</t>
  </si>
  <si>
    <t>Doprinosi na plaće</t>
  </si>
  <si>
    <t>Materijalni rashodi</t>
  </si>
  <si>
    <t>321</t>
  </si>
  <si>
    <t>Naknade troškova zaposlenima</t>
  </si>
  <si>
    <t>323</t>
  </si>
  <si>
    <t>Rashodi za usluge</t>
  </si>
  <si>
    <t>329</t>
  </si>
  <si>
    <t>Ostali rashodi</t>
  </si>
  <si>
    <t>381</t>
  </si>
  <si>
    <t>Tekuće donacije</t>
  </si>
  <si>
    <t>Rashodi za dodatna ulaganja na nefinancijskoj imovini</t>
  </si>
  <si>
    <t>451</t>
  </si>
  <si>
    <t>Naknade građanima i kućanstvima na temelju osiguranja i druge naknade</t>
  </si>
  <si>
    <t>372</t>
  </si>
  <si>
    <t>Ostale naknade građanima i kućanstvima iz proračuna</t>
  </si>
  <si>
    <t>322</t>
  </si>
  <si>
    <t>Rashodi za materijal i energiju</t>
  </si>
  <si>
    <t>324</t>
  </si>
  <si>
    <t>Financijski rashodi</t>
  </si>
  <si>
    <t>343</t>
  </si>
  <si>
    <t>Ostali financijski rashodi</t>
  </si>
  <si>
    <t>Rashodi za nabavu neproizvedene dugotrajne imovine</t>
  </si>
  <si>
    <t>412</t>
  </si>
  <si>
    <t>Nematerijalna imovina</t>
  </si>
  <si>
    <t>Rashodi za nabavu proizvedene dugotrajne imovine</t>
  </si>
  <si>
    <t>421</t>
  </si>
  <si>
    <t>Građevinski objekti</t>
  </si>
  <si>
    <t>422</t>
  </si>
  <si>
    <t>Postrojenja i oprema</t>
  </si>
  <si>
    <t>424</t>
  </si>
  <si>
    <t>Knjige, umjetnička djela i ostale izložbene vrijednosti</t>
  </si>
  <si>
    <t>426</t>
  </si>
  <si>
    <t>Nematerijalna proizvedena imovina</t>
  </si>
  <si>
    <t>Pomoći dane u inozemstvo i unutar općeg proračuna</t>
  </si>
  <si>
    <t>362</t>
  </si>
  <si>
    <t>Pomoći međunarodnim organizacijama te institucijama i tijelima EU</t>
  </si>
  <si>
    <t>369</t>
  </si>
  <si>
    <t>Prijenosi između proračunskih korisnika istog proračuna</t>
  </si>
  <si>
    <t>Subvencije</t>
  </si>
  <si>
    <t>353</t>
  </si>
  <si>
    <t>342</t>
  </si>
  <si>
    <t>Kamate za primljene kredite i zajmove</t>
  </si>
  <si>
    <t>383</t>
  </si>
  <si>
    <t>Kazne, penali i naknade štete</t>
  </si>
  <si>
    <t>411</t>
  </si>
  <si>
    <t>Materijalna imovina - prirodna bogatstva</t>
  </si>
  <si>
    <t>423</t>
  </si>
  <si>
    <t>Prijevozna sredstva</t>
  </si>
  <si>
    <t>Izdaci za otplatu glavnice primljenih kredita i zajmova</t>
  </si>
  <si>
    <t>544</t>
  </si>
  <si>
    <t>Otplata glavnice primljenih kredita i zajmova od kreditnih i ostalih financijskih institucija izvan javnog sektora</t>
  </si>
  <si>
    <t>Prihodi od nefin. imovine i nadoknade št</t>
  </si>
  <si>
    <t>352</t>
  </si>
  <si>
    <t>Subvencije trgovačkim društvima, poljoprivrednicima i obrtnicima izvan javnog sektora</t>
  </si>
  <si>
    <t>Europski fond za regionalni razvoj (EFRR</t>
  </si>
  <si>
    <t>Plan 2023.</t>
  </si>
  <si>
    <t>Novi plan 2023.</t>
  </si>
  <si>
    <t>IZMJENE I DOPUNE FINANCIJSKOG PLANA 2023.- SVEUČILIŠTE JOSIPA JURJA STROSSMAYERA U OSIJEKU</t>
  </si>
  <si>
    <t>Povećanje/ Smanjenje</t>
  </si>
  <si>
    <t>A679077.054</t>
  </si>
  <si>
    <t>DATACROSS</t>
  </si>
  <si>
    <t>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</si>
</sst>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\ #,##0"/>
    <numFmt numFmtId="165" formatCode="#,##0.00;\-\ #,##0.00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8"/>
      <name val="Arial"/>
    </font>
    <font>
      <b/>
      <sz val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106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5" fillId="28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42" borderId="0" applyNumberFormat="0" applyBorder="0" applyAlignment="0" applyProtection="0"/>
    <xf numFmtId="0" fontId="20" fillId="37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0" fillId="3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14" fillId="28" borderId="0"/>
    <xf numFmtId="4" fontId="24" fillId="5" borderId="4" applyNumberFormat="0" applyProtection="0">
      <alignment vertical="center"/>
    </xf>
    <xf numFmtId="0" fontId="17" fillId="23" borderId="5" applyNumberFormat="0" applyProtection="0">
      <alignment horizontal="left" vertical="top" indent="1"/>
    </xf>
    <xf numFmtId="4" fontId="12" fillId="51" borderId="4" applyNumberFormat="0" applyProtection="0">
      <alignment horizontal="right" vertical="center"/>
    </xf>
    <xf numFmtId="4" fontId="12" fillId="52" borderId="4" applyNumberFormat="0" applyProtection="0">
      <alignment horizontal="right" vertical="center"/>
    </xf>
    <xf numFmtId="4" fontId="12" fillId="53" borderId="6" applyNumberFormat="0" applyProtection="0">
      <alignment horizontal="right" vertical="center"/>
    </xf>
    <xf numFmtId="4" fontId="12" fillId="32" borderId="4" applyNumberFormat="0" applyProtection="0">
      <alignment horizontal="right" vertical="center"/>
    </xf>
    <xf numFmtId="4" fontId="12" fillId="54" borderId="4" applyNumberFormat="0" applyProtection="0">
      <alignment horizontal="right" vertical="center"/>
    </xf>
    <xf numFmtId="4" fontId="12" fillId="55" borderId="4" applyNumberFormat="0" applyProtection="0">
      <alignment horizontal="right" vertical="center"/>
    </xf>
    <xf numFmtId="4" fontId="12" fillId="30" borderId="4" applyNumberFormat="0" applyProtection="0">
      <alignment horizontal="right" vertical="center"/>
    </xf>
    <xf numFmtId="4" fontId="12" fillId="29" borderId="4" applyNumberFormat="0" applyProtection="0">
      <alignment horizontal="right" vertical="center"/>
    </xf>
    <xf numFmtId="4" fontId="12" fillId="56" borderId="4" applyNumberFormat="0" applyProtection="0">
      <alignment horizontal="right" vertical="center"/>
    </xf>
    <xf numFmtId="4" fontId="12" fillId="57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4" fontId="12" fillId="26" borderId="6" applyNumberFormat="0" applyProtection="0">
      <alignment horizontal="left" vertical="center" indent="1"/>
    </xf>
    <xf numFmtId="4" fontId="12" fillId="22" borderId="6" applyNumberFormat="0" applyProtection="0">
      <alignment horizontal="left" vertical="center" indent="1"/>
    </xf>
    <xf numFmtId="0" fontId="12" fillId="31" borderId="5" applyNumberFormat="0" applyProtection="0">
      <alignment horizontal="left" vertical="top" indent="1"/>
    </xf>
    <xf numFmtId="0" fontId="12" fillId="22" borderId="5" applyNumberFormat="0" applyProtection="0">
      <alignment horizontal="left" vertical="top" indent="1"/>
    </xf>
    <xf numFmtId="0" fontId="12" fillId="2" borderId="5" applyNumberFormat="0" applyProtection="0">
      <alignment horizontal="left" vertical="top" indent="1"/>
    </xf>
    <xf numFmtId="0" fontId="12" fillId="26" borderId="5" applyNumberFormat="0" applyProtection="0">
      <alignment horizontal="left" vertical="top" indent="1"/>
    </xf>
    <xf numFmtId="0" fontId="12" fillId="58" borderId="7" applyNumberFormat="0">
      <protection locked="0"/>
    </xf>
    <xf numFmtId="0" fontId="16" fillId="31" borderId="8" applyBorder="0"/>
    <xf numFmtId="4" fontId="13" fillId="59" borderId="5" applyNumberFormat="0" applyProtection="0">
      <alignment vertical="center"/>
    </xf>
    <xf numFmtId="4" fontId="24" fillId="20" borderId="3" applyNumberFormat="0" applyProtection="0">
      <alignment vertical="center"/>
    </xf>
    <xf numFmtId="4" fontId="13" fillId="24" borderId="5" applyNumberFormat="0" applyProtection="0">
      <alignment horizontal="left" vertical="center" indent="1"/>
    </xf>
    <xf numFmtId="0" fontId="13" fillId="59" borderId="5" applyNumberFormat="0" applyProtection="0">
      <alignment horizontal="left" vertical="top" indent="1"/>
    </xf>
    <xf numFmtId="4" fontId="24" fillId="60" borderId="4" applyNumberFormat="0" applyProtection="0">
      <alignment horizontal="right" vertical="center"/>
    </xf>
    <xf numFmtId="0" fontId="13" fillId="22" borderId="5" applyNumberFormat="0" applyProtection="0">
      <alignment horizontal="left" vertical="top" indent="1"/>
    </xf>
    <xf numFmtId="4" fontId="18" fillId="61" borderId="6" applyNumberFormat="0" applyProtection="0">
      <alignment horizontal="left" vertical="center" indent="1"/>
    </xf>
    <xf numFmtId="0" fontId="12" fillId="62" borderId="3"/>
    <xf numFmtId="4" fontId="19" fillId="58" borderId="4" applyNumberFormat="0" applyProtection="0">
      <alignment horizontal="right" vertical="center"/>
    </xf>
    <xf numFmtId="0" fontId="23" fillId="0" borderId="0" applyNumberFormat="0" applyFill="0" applyBorder="0" applyAlignment="0" applyProtection="0"/>
  </cellStyleXfs>
  <cellXfs count="57">
    <xf numFmtId="0" fontId="0" fillId="0" borderId="0" xfId="0"/>
    <xf numFmtId="0" fontId="15" fillId="28" borderId="0" xfId="51"/>
    <xf numFmtId="0" fontId="12" fillId="22" borderId="4" xfId="43" quotePrefix="1" applyNumberFormat="1">
      <alignment horizontal="right" vertical="center"/>
    </xf>
    <xf numFmtId="0" fontId="12" fillId="5" borderId="4" xfId="44" quotePrefix="1" applyNumberFormat="1">
      <alignment horizontal="left" vertical="center" indent="1"/>
    </xf>
    <xf numFmtId="3" fontId="12" fillId="0" borderId="4" xfId="50" applyNumberFormat="1">
      <alignment horizontal="right" vertical="center"/>
    </xf>
    <xf numFmtId="3" fontId="12" fillId="23" borderId="4" xfId="45" applyNumberFormat="1">
      <alignment vertical="center"/>
    </xf>
    <xf numFmtId="0" fontId="12" fillId="24" borderId="4" xfId="46" quotePrefix="1" applyAlignment="1">
      <alignment horizontal="left" vertical="center" indent="2"/>
    </xf>
    <xf numFmtId="0" fontId="12" fillId="25" borderId="4" xfId="47" quotePrefix="1" applyAlignment="1">
      <alignment horizontal="left" vertical="center" indent="3"/>
    </xf>
    <xf numFmtId="0" fontId="12" fillId="25" borderId="4" xfId="47" quotePrefix="1">
      <alignment horizontal="left" vertical="center" indent="1"/>
    </xf>
    <xf numFmtId="0" fontId="12" fillId="24" borderId="4" xfId="46" quotePrefix="1">
      <alignment horizontal="left" vertical="center" indent="1"/>
    </xf>
    <xf numFmtId="4" fontId="12" fillId="23" borderId="4" xfId="45" applyNumberFormat="1">
      <alignment vertical="center"/>
    </xf>
    <xf numFmtId="4" fontId="12" fillId="0" borderId="4" xfId="50" applyNumberFormat="1">
      <alignment horizontal="right" vertical="center"/>
    </xf>
    <xf numFmtId="0" fontId="12" fillId="21" borderId="4" xfId="41" quotePrefix="1">
      <alignment vertical="center"/>
    </xf>
    <xf numFmtId="0" fontId="12" fillId="2" borderId="4" xfId="48" quotePrefix="1">
      <alignment horizontal="left" vertical="center" wrapText="1" indent="1"/>
    </xf>
    <xf numFmtId="0" fontId="12" fillId="26" borderId="4" xfId="49" quotePrefix="1">
      <alignment horizontal="left" vertical="center" indent="1"/>
    </xf>
    <xf numFmtId="0" fontId="12" fillId="2" borderId="4" xfId="48" quotePrefix="1" applyAlignment="1">
      <alignment horizontal="left" vertical="center" wrapText="1" indent="4"/>
    </xf>
    <xf numFmtId="0" fontId="12" fillId="26" borderId="4" xfId="49" quotePrefix="1" applyAlignment="1">
      <alignment horizontal="left" vertical="center" indent="6"/>
    </xf>
    <xf numFmtId="0" fontId="12" fillId="26" borderId="4" xfId="49" quotePrefix="1" applyAlignment="1">
      <alignment horizontal="left" vertical="center" indent="7"/>
    </xf>
    <xf numFmtId="0" fontId="12" fillId="26" borderId="4" xfId="49" quotePrefix="1" applyAlignment="1">
      <alignment horizontal="left" vertical="center" indent="8"/>
    </xf>
    <xf numFmtId="0" fontId="12" fillId="26" borderId="4" xfId="49" quotePrefix="1" applyAlignment="1">
      <alignment horizontal="left" vertical="center" indent="9"/>
    </xf>
    <xf numFmtId="3" fontId="25" fillId="23" borderId="4" xfId="45" applyNumberFormat="1" applyFont="1">
      <alignment vertical="center"/>
    </xf>
    <xf numFmtId="0" fontId="12" fillId="26" borderId="4" xfId="49" quotePrefix="1" applyFont="1">
      <alignment horizontal="left" vertical="center" indent="1"/>
    </xf>
    <xf numFmtId="0" fontId="12" fillId="26" borderId="4" xfId="49" quotePrefix="1" applyFont="1" applyAlignment="1">
      <alignment horizontal="left" vertical="center" indent="6"/>
    </xf>
    <xf numFmtId="0" fontId="12" fillId="26" borderId="4" xfId="49" quotePrefix="1" applyFont="1" applyAlignment="1">
      <alignment horizontal="left" vertical="center" indent="7"/>
    </xf>
    <xf numFmtId="0" fontId="12" fillId="26" borderId="4" xfId="49" quotePrefix="1" applyFont="1" applyAlignment="1">
      <alignment horizontal="left" vertical="center" indent="8"/>
    </xf>
    <xf numFmtId="0" fontId="12" fillId="26" borderId="4" xfId="49" quotePrefix="1" applyFont="1" applyAlignment="1">
      <alignment horizontal="left" vertical="center" indent="9"/>
    </xf>
    <xf numFmtId="0" fontId="26" fillId="26" borderId="4" xfId="49" quotePrefix="1" applyFont="1" applyAlignment="1">
      <alignment horizontal="left" vertical="center" indent="5"/>
    </xf>
    <xf numFmtId="0" fontId="26" fillId="26" borderId="4" xfId="49" quotePrefix="1" applyFont="1">
      <alignment horizontal="left" vertical="center" indent="1"/>
    </xf>
    <xf numFmtId="0" fontId="27" fillId="27" borderId="4" xfId="42" quotePrefix="1" applyNumberFormat="1" applyFont="1" applyFill="1" applyAlignment="1">
      <alignment horizontal="left" vertical="center" wrapText="1" indent="1"/>
    </xf>
    <xf numFmtId="3" fontId="25" fillId="63" borderId="4" xfId="45" applyNumberFormat="1" applyFont="1" applyFill="1">
      <alignment vertical="center"/>
    </xf>
    <xf numFmtId="4" fontId="25" fillId="63" borderId="4" xfId="45" applyNumberFormat="1" applyFont="1" applyFill="1">
      <alignment vertical="center"/>
    </xf>
    <xf numFmtId="3" fontId="25" fillId="63" borderId="4" xfId="50" applyNumberFormat="1" applyFont="1" applyFill="1">
      <alignment horizontal="right" vertical="center"/>
    </xf>
    <xf numFmtId="4" fontId="25" fillId="63" borderId="4" xfId="50" applyNumberFormat="1" applyFont="1" applyFill="1">
      <alignment horizontal="right" vertical="center"/>
    </xf>
    <xf numFmtId="3" fontId="12" fillId="63" borderId="4" xfId="45" applyNumberFormat="1" applyFill="1">
      <alignment vertical="center"/>
    </xf>
    <xf numFmtId="4" fontId="12" fillId="63" borderId="4" xfId="45" applyNumberFormat="1" applyFill="1">
      <alignment vertical="center"/>
    </xf>
    <xf numFmtId="3" fontId="12" fillId="63" borderId="4" xfId="50" applyNumberFormat="1" applyFill="1">
      <alignment horizontal="right" vertical="center"/>
    </xf>
    <xf numFmtId="4" fontId="12" fillId="63" borderId="4" xfId="50" applyNumberFormat="1" applyFill="1">
      <alignment horizontal="right" vertical="center"/>
    </xf>
    <xf numFmtId="165" fontId="12" fillId="63" borderId="4" xfId="50" applyNumberFormat="1" applyFill="1">
      <alignment horizontal="right" vertical="center"/>
    </xf>
    <xf numFmtId="164" fontId="12" fillId="63" borderId="4" xfId="45" applyNumberFormat="1" applyFill="1">
      <alignment vertical="center"/>
    </xf>
    <xf numFmtId="164" fontId="12" fillId="63" borderId="4" xfId="50" applyNumberFormat="1" applyFill="1">
      <alignment horizontal="right" vertical="center"/>
    </xf>
    <xf numFmtId="3" fontId="26" fillId="23" borderId="4" xfId="45" applyNumberFormat="1" applyFont="1">
      <alignment vertical="center"/>
    </xf>
    <xf numFmtId="0" fontId="12" fillId="64" borderId="4" xfId="49" quotePrefix="1" applyFill="1" applyAlignment="1">
      <alignment horizontal="left" vertical="center" indent="9"/>
    </xf>
    <xf numFmtId="0" fontId="12" fillId="64" borderId="4" xfId="49" quotePrefix="1" applyFill="1">
      <alignment horizontal="left" vertical="center" indent="1"/>
    </xf>
    <xf numFmtId="3" fontId="12" fillId="64" borderId="4" xfId="50" applyNumberFormat="1" applyFill="1">
      <alignment horizontal="right" vertical="center"/>
    </xf>
    <xf numFmtId="4" fontId="12" fillId="64" borderId="4" xfId="50" applyNumberFormat="1" applyFill="1">
      <alignment horizontal="right" vertical="center"/>
    </xf>
    <xf numFmtId="0" fontId="15" fillId="0" borderId="0" xfId="51" applyFill="1"/>
    <xf numFmtId="0" fontId="0" fillId="0" borderId="0" xfId="0" applyFill="1"/>
    <xf numFmtId="0" fontId="12" fillId="26" borderId="11" xfId="49" quotePrefix="1" applyBorder="1" applyAlignment="1">
      <alignment horizontal="left" vertical="center" indent="9"/>
    </xf>
    <xf numFmtId="0" fontId="12" fillId="26" borderId="11" xfId="49" quotePrefix="1" applyBorder="1">
      <alignment horizontal="left" vertical="center" indent="1"/>
    </xf>
    <xf numFmtId="3" fontId="12" fillId="63" borderId="11" xfId="50" applyNumberFormat="1" applyFill="1" applyBorder="1">
      <alignment horizontal="right" vertical="center"/>
    </xf>
    <xf numFmtId="4" fontId="12" fillId="63" borderId="11" xfId="50" applyNumberFormat="1" applyFill="1" applyBorder="1">
      <alignment horizontal="right" vertical="center"/>
    </xf>
    <xf numFmtId="0" fontId="28" fillId="0" borderId="3" xfId="51" applyFont="1" applyFill="1" applyBorder="1"/>
    <xf numFmtId="0" fontId="15" fillId="0" borderId="3" xfId="51" applyFill="1" applyBorder="1"/>
    <xf numFmtId="0" fontId="14" fillId="0" borderId="3" xfId="51" applyFont="1" applyFill="1" applyBorder="1"/>
    <xf numFmtId="0" fontId="27" fillId="0" borderId="3" xfId="51" applyFont="1" applyFill="1" applyBorder="1"/>
    <xf numFmtId="0" fontId="27" fillId="21" borderId="9" xfId="41" quotePrefix="1" applyFont="1" applyBorder="1" applyAlignment="1">
      <alignment horizontal="center" vertical="center" wrapText="1"/>
    </xf>
    <xf numFmtId="0" fontId="27" fillId="21" borderId="10" xfId="41" quotePrefix="1" applyFont="1" applyBorder="1" applyAlignment="1">
      <alignment horizontal="center" vertical="center" wrapText="1"/>
    </xf>
  </cellXfs>
  <cellStyles count="106">
    <cellStyle name="Accent1 - 20%" xfId="52" xr:uid="{00000000-0005-0000-0000-000000000000}"/>
    <cellStyle name="Accent1 - 40%" xfId="53" xr:uid="{00000000-0005-0000-0000-000001000000}"/>
    <cellStyle name="Accent1 - 60%" xfId="54" xr:uid="{00000000-0005-0000-0000-000002000000}"/>
    <cellStyle name="Accent2 - 20%" xfId="55" xr:uid="{00000000-0005-0000-0000-000003000000}"/>
    <cellStyle name="Accent2 - 40%" xfId="56" xr:uid="{00000000-0005-0000-0000-000004000000}"/>
    <cellStyle name="Accent2 - 60%" xfId="57" xr:uid="{00000000-0005-0000-0000-000005000000}"/>
    <cellStyle name="Accent3 - 20%" xfId="58" xr:uid="{00000000-0005-0000-0000-000006000000}"/>
    <cellStyle name="Accent3 - 40%" xfId="59" xr:uid="{00000000-0005-0000-0000-000007000000}"/>
    <cellStyle name="Accent3 - 60%" xfId="60" xr:uid="{00000000-0005-0000-0000-000008000000}"/>
    <cellStyle name="Accent4 - 20%" xfId="61" xr:uid="{00000000-0005-0000-0000-000009000000}"/>
    <cellStyle name="Accent4 - 40%" xfId="62" xr:uid="{00000000-0005-0000-0000-00000A000000}"/>
    <cellStyle name="Accent4 - 60%" xfId="63" xr:uid="{00000000-0005-0000-0000-00000B000000}"/>
    <cellStyle name="Accent5 - 20%" xfId="64" xr:uid="{00000000-0005-0000-0000-00000C000000}"/>
    <cellStyle name="Accent5 - 40%" xfId="65" xr:uid="{00000000-0005-0000-0000-00000D000000}"/>
    <cellStyle name="Accent5 - 60%" xfId="66" xr:uid="{00000000-0005-0000-0000-00000E000000}"/>
    <cellStyle name="Accent6 - 20%" xfId="67" xr:uid="{00000000-0005-0000-0000-00000F000000}"/>
    <cellStyle name="Accent6 - 40%" xfId="68" xr:uid="{00000000-0005-0000-0000-000010000000}"/>
    <cellStyle name="Accent6 - 60%" xfId="69" xr:uid="{00000000-0005-0000-0000-000011000000}"/>
    <cellStyle name="Emphasis 1" xfId="70" xr:uid="{00000000-0005-0000-0000-000012000000}"/>
    <cellStyle name="Emphasis 2" xfId="71" xr:uid="{00000000-0005-0000-0000-000013000000}"/>
    <cellStyle name="Emphasis 3" xfId="72" xr:uid="{00000000-0005-0000-0000-000014000000}"/>
    <cellStyle name="Normal 2" xfId="3" xr:uid="{00000000-0005-0000-0000-000016000000}"/>
    <cellStyle name="Normal 2 2" xfId="73" xr:uid="{00000000-0005-0000-0000-000017000000}"/>
    <cellStyle name="Normal 3" xfId="51" xr:uid="{00000000-0005-0000-0000-000018000000}"/>
    <cellStyle name="Normalno" xfId="0" builtinId="0"/>
    <cellStyle name="SAPBEXaggData" xfId="5" xr:uid="{00000000-0005-0000-0000-000019000000}"/>
    <cellStyle name="SAPBEXaggData 2" xfId="45" xr:uid="{00000000-0005-0000-0000-00001A000000}"/>
    <cellStyle name="SAPBEXaggDataEmph" xfId="9" xr:uid="{00000000-0005-0000-0000-00001B000000}"/>
    <cellStyle name="SAPBEXaggDataEmph 2" xfId="74" xr:uid="{00000000-0005-0000-0000-00001C000000}"/>
    <cellStyle name="SAPBEXaggItem" xfId="10" xr:uid="{00000000-0005-0000-0000-00001D000000}"/>
    <cellStyle name="SAPBEXaggItem 2" xfId="44" xr:uid="{00000000-0005-0000-0000-00001E000000}"/>
    <cellStyle name="SAPBEXaggItemX" xfId="11" xr:uid="{00000000-0005-0000-0000-00001F000000}"/>
    <cellStyle name="SAPBEXaggItemX 2" xfId="75" xr:uid="{00000000-0005-0000-0000-000020000000}"/>
    <cellStyle name="SAPBEXchaText" xfId="1" xr:uid="{00000000-0005-0000-0000-000021000000}"/>
    <cellStyle name="SAPBEXchaText 2" xfId="41" xr:uid="{00000000-0005-0000-0000-000022000000}"/>
    <cellStyle name="SAPBEXexcBad7" xfId="12" xr:uid="{00000000-0005-0000-0000-000023000000}"/>
    <cellStyle name="SAPBEXexcBad7 2" xfId="76" xr:uid="{00000000-0005-0000-0000-000024000000}"/>
    <cellStyle name="SAPBEXexcBad8" xfId="13" xr:uid="{00000000-0005-0000-0000-000025000000}"/>
    <cellStyle name="SAPBEXexcBad8 2" xfId="77" xr:uid="{00000000-0005-0000-0000-000026000000}"/>
    <cellStyle name="SAPBEXexcBad9" xfId="14" xr:uid="{00000000-0005-0000-0000-000027000000}"/>
    <cellStyle name="SAPBEXexcBad9 2" xfId="78" xr:uid="{00000000-0005-0000-0000-000028000000}"/>
    <cellStyle name="SAPBEXexcCritical4" xfId="15" xr:uid="{00000000-0005-0000-0000-000029000000}"/>
    <cellStyle name="SAPBEXexcCritical4 2" xfId="79" xr:uid="{00000000-0005-0000-0000-00002A000000}"/>
    <cellStyle name="SAPBEXexcCritical5" xfId="16" xr:uid="{00000000-0005-0000-0000-00002B000000}"/>
    <cellStyle name="SAPBEXexcCritical5 2" xfId="80" xr:uid="{00000000-0005-0000-0000-00002C000000}"/>
    <cellStyle name="SAPBEXexcCritical6" xfId="17" xr:uid="{00000000-0005-0000-0000-00002D000000}"/>
    <cellStyle name="SAPBEXexcCritical6 2" xfId="81" xr:uid="{00000000-0005-0000-0000-00002E000000}"/>
    <cellStyle name="SAPBEXexcGood1" xfId="18" xr:uid="{00000000-0005-0000-0000-00002F000000}"/>
    <cellStyle name="SAPBEXexcGood1 2" xfId="82" xr:uid="{00000000-0005-0000-0000-000030000000}"/>
    <cellStyle name="SAPBEXexcGood2" xfId="19" xr:uid="{00000000-0005-0000-0000-000031000000}"/>
    <cellStyle name="SAPBEXexcGood2 2" xfId="83" xr:uid="{00000000-0005-0000-0000-000032000000}"/>
    <cellStyle name="SAPBEXexcGood3" xfId="20" xr:uid="{00000000-0005-0000-0000-000033000000}"/>
    <cellStyle name="SAPBEXexcGood3 2" xfId="84" xr:uid="{00000000-0005-0000-0000-000034000000}"/>
    <cellStyle name="SAPBEXfilterDrill" xfId="21" xr:uid="{00000000-0005-0000-0000-000035000000}"/>
    <cellStyle name="SAPBEXfilterDrill 2" xfId="85" xr:uid="{00000000-0005-0000-0000-000036000000}"/>
    <cellStyle name="SAPBEXfilterItem" xfId="22" xr:uid="{00000000-0005-0000-0000-000037000000}"/>
    <cellStyle name="SAPBEXfilterItem 2" xfId="86" xr:uid="{00000000-0005-0000-0000-000038000000}"/>
    <cellStyle name="SAPBEXfilterText" xfId="23" xr:uid="{00000000-0005-0000-0000-000039000000}"/>
    <cellStyle name="SAPBEXfilterText 2" xfId="87" xr:uid="{00000000-0005-0000-0000-00003A000000}"/>
    <cellStyle name="SAPBEXformats" xfId="24" xr:uid="{00000000-0005-0000-0000-00003B000000}"/>
    <cellStyle name="SAPBEXformats 2" xfId="43" xr:uid="{00000000-0005-0000-0000-00003C000000}"/>
    <cellStyle name="SAPBEXheaderItem" xfId="25" xr:uid="{00000000-0005-0000-0000-00003D000000}"/>
    <cellStyle name="SAPBEXheaderItem 2" xfId="88" xr:uid="{00000000-0005-0000-0000-00003E000000}"/>
    <cellStyle name="SAPBEXheaderText" xfId="26" xr:uid="{00000000-0005-0000-0000-00003F000000}"/>
    <cellStyle name="SAPBEXheaderText 2" xfId="89" xr:uid="{00000000-0005-0000-0000-000040000000}"/>
    <cellStyle name="SAPBEXHLevel0" xfId="27" xr:uid="{00000000-0005-0000-0000-000041000000}"/>
    <cellStyle name="SAPBEXHLevel0 2" xfId="46" xr:uid="{00000000-0005-0000-0000-000042000000}"/>
    <cellStyle name="SAPBEXHLevel0X" xfId="28" xr:uid="{00000000-0005-0000-0000-000043000000}"/>
    <cellStyle name="SAPBEXHLevel0X 2" xfId="90" xr:uid="{00000000-0005-0000-0000-000044000000}"/>
    <cellStyle name="SAPBEXHLevel1" xfId="4" xr:uid="{00000000-0005-0000-0000-000045000000}"/>
    <cellStyle name="SAPBEXHLevel1 2" xfId="47" xr:uid="{00000000-0005-0000-0000-000046000000}"/>
    <cellStyle name="SAPBEXHLevel1X" xfId="29" xr:uid="{00000000-0005-0000-0000-000047000000}"/>
    <cellStyle name="SAPBEXHLevel1X 2" xfId="91" xr:uid="{00000000-0005-0000-0000-000048000000}"/>
    <cellStyle name="SAPBEXHLevel2" xfId="6" xr:uid="{00000000-0005-0000-0000-000049000000}"/>
    <cellStyle name="SAPBEXHLevel2 2" xfId="48" xr:uid="{00000000-0005-0000-0000-00004A000000}"/>
    <cellStyle name="SAPBEXHLevel2X" xfId="30" xr:uid="{00000000-0005-0000-0000-00004B000000}"/>
    <cellStyle name="SAPBEXHLevel2X 2" xfId="92" xr:uid="{00000000-0005-0000-0000-00004C000000}"/>
    <cellStyle name="SAPBEXHLevel3" xfId="7" xr:uid="{00000000-0005-0000-0000-00004D000000}"/>
    <cellStyle name="SAPBEXHLevel3 2" xfId="49" xr:uid="{00000000-0005-0000-0000-00004E000000}"/>
    <cellStyle name="SAPBEXHLevel3X" xfId="31" xr:uid="{00000000-0005-0000-0000-00004F000000}"/>
    <cellStyle name="SAPBEXHLevel3X 2" xfId="93" xr:uid="{00000000-0005-0000-0000-000050000000}"/>
    <cellStyle name="SAPBEXinputData" xfId="32" xr:uid="{00000000-0005-0000-0000-000051000000}"/>
    <cellStyle name="SAPBEXinputData 2" xfId="94" xr:uid="{00000000-0005-0000-0000-000052000000}"/>
    <cellStyle name="SAPBEXItemHeader" xfId="95" xr:uid="{00000000-0005-0000-0000-000053000000}"/>
    <cellStyle name="SAPBEXresData" xfId="33" xr:uid="{00000000-0005-0000-0000-000054000000}"/>
    <cellStyle name="SAPBEXresData 2" xfId="96" xr:uid="{00000000-0005-0000-0000-000055000000}"/>
    <cellStyle name="SAPBEXresDataEmph" xfId="34" xr:uid="{00000000-0005-0000-0000-000056000000}"/>
    <cellStyle name="SAPBEXresDataEmph 2" xfId="97" xr:uid="{00000000-0005-0000-0000-000057000000}"/>
    <cellStyle name="SAPBEXresItem" xfId="35" xr:uid="{00000000-0005-0000-0000-000058000000}"/>
    <cellStyle name="SAPBEXresItem 2" xfId="98" xr:uid="{00000000-0005-0000-0000-000059000000}"/>
    <cellStyle name="SAPBEXresItemX" xfId="36" xr:uid="{00000000-0005-0000-0000-00005A000000}"/>
    <cellStyle name="SAPBEXresItemX 2" xfId="99" xr:uid="{00000000-0005-0000-0000-00005B000000}"/>
    <cellStyle name="SAPBEXstdData" xfId="8" xr:uid="{00000000-0005-0000-0000-00005C000000}"/>
    <cellStyle name="SAPBEXstdData 2" xfId="50" xr:uid="{00000000-0005-0000-0000-00005D000000}"/>
    <cellStyle name="SAPBEXstdDataEmph" xfId="37" xr:uid="{00000000-0005-0000-0000-00005E000000}"/>
    <cellStyle name="SAPBEXstdDataEmph 2" xfId="100" xr:uid="{00000000-0005-0000-0000-00005F000000}"/>
    <cellStyle name="SAPBEXstdItem" xfId="2" xr:uid="{00000000-0005-0000-0000-000060000000}"/>
    <cellStyle name="SAPBEXstdItem 2" xfId="42" xr:uid="{00000000-0005-0000-0000-000061000000}"/>
    <cellStyle name="SAPBEXstdItemX" xfId="38" xr:uid="{00000000-0005-0000-0000-000062000000}"/>
    <cellStyle name="SAPBEXstdItemX 2" xfId="101" xr:uid="{00000000-0005-0000-0000-000063000000}"/>
    <cellStyle name="SAPBEXtitle" xfId="39" xr:uid="{00000000-0005-0000-0000-000064000000}"/>
    <cellStyle name="SAPBEXtitle 2" xfId="102" xr:uid="{00000000-0005-0000-0000-000065000000}"/>
    <cellStyle name="SAPBEXunassignedItem" xfId="103" xr:uid="{00000000-0005-0000-0000-000066000000}"/>
    <cellStyle name="SAPBEXundefined" xfId="40" xr:uid="{00000000-0005-0000-0000-000067000000}"/>
    <cellStyle name="SAPBEXundefined 2" xfId="104" xr:uid="{00000000-0005-0000-0000-000068000000}"/>
    <cellStyle name="Sheet Title" xfId="105" xr:uid="{00000000-0005-0000-0000-00006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3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5" x14ac:dyDescent="0.25"/>
  <cols>
    <col min="1" max="1" width="17.28515625" customWidth="1"/>
    <col min="2" max="2" width="40.85546875" customWidth="1"/>
    <col min="3" max="5" width="13.42578125" customWidth="1"/>
  </cols>
  <sheetData>
    <row r="1" spans="1:5" ht="33.75" customHeight="1" x14ac:dyDescent="0.25">
      <c r="A1" s="55" t="s">
        <v>127</v>
      </c>
      <c r="B1" s="56"/>
      <c r="C1" s="28" t="s">
        <v>125</v>
      </c>
      <c r="D1" s="28" t="s">
        <v>128</v>
      </c>
      <c r="E1" s="28" t="s">
        <v>126</v>
      </c>
    </row>
    <row r="2" spans="1:5" x14ac:dyDescent="0.25">
      <c r="A2" s="12" t="s">
        <v>64</v>
      </c>
      <c r="B2" s="12" t="s">
        <v>41</v>
      </c>
      <c r="C2" s="2" t="s">
        <v>42</v>
      </c>
      <c r="D2" s="2" t="s">
        <v>42</v>
      </c>
      <c r="E2" s="2" t="s">
        <v>42</v>
      </c>
    </row>
    <row r="3" spans="1:5" x14ac:dyDescent="0.25">
      <c r="A3" s="3" t="s">
        <v>43</v>
      </c>
      <c r="B3" s="3" t="s">
        <v>41</v>
      </c>
      <c r="C3" s="40">
        <f>C7+C20+C25+C30+C35+C63+C121+C238+C243+C287+C311</f>
        <v>7063884</v>
      </c>
      <c r="D3" s="40">
        <f>D7+D20+D25+D30+D35+D63+D121+D238+D243+D287+D311</f>
        <v>-185653</v>
      </c>
      <c r="E3" s="40">
        <f>E7+E20+E25+E30+E35+E63+E121+E238+E243+E287+E311</f>
        <v>6878231</v>
      </c>
    </row>
    <row r="4" spans="1:5" x14ac:dyDescent="0.25">
      <c r="A4" s="6" t="s">
        <v>44</v>
      </c>
      <c r="B4" s="9" t="s">
        <v>45</v>
      </c>
      <c r="C4" s="5"/>
      <c r="D4" s="5"/>
      <c r="E4" s="10"/>
    </row>
    <row r="5" spans="1:5" x14ac:dyDescent="0.25">
      <c r="A5" s="7" t="s">
        <v>55</v>
      </c>
      <c r="B5" s="8" t="s">
        <v>56</v>
      </c>
      <c r="C5" s="5"/>
      <c r="D5" s="5"/>
      <c r="E5" s="10"/>
    </row>
    <row r="6" spans="1:5" x14ac:dyDescent="0.25">
      <c r="A6" s="15" t="s">
        <v>53</v>
      </c>
      <c r="B6" s="13" t="s">
        <v>54</v>
      </c>
      <c r="C6" s="5"/>
      <c r="D6" s="5"/>
      <c r="E6" s="10"/>
    </row>
    <row r="7" spans="1:5" x14ac:dyDescent="0.25">
      <c r="A7" s="26" t="s">
        <v>1</v>
      </c>
      <c r="B7" s="27" t="s">
        <v>2</v>
      </c>
      <c r="C7" s="20">
        <f>C9</f>
        <v>4427119</v>
      </c>
      <c r="D7" s="20">
        <f>D9</f>
        <v>-32195</v>
      </c>
      <c r="E7" s="20">
        <f t="shared" ref="E7" si="0">E9</f>
        <v>4394924</v>
      </c>
    </row>
    <row r="8" spans="1:5" x14ac:dyDescent="0.25">
      <c r="A8" s="22" t="s">
        <v>47</v>
      </c>
      <c r="B8" s="21" t="s">
        <v>48</v>
      </c>
      <c r="C8" s="29"/>
      <c r="D8" s="29"/>
      <c r="E8" s="30"/>
    </row>
    <row r="9" spans="1:5" x14ac:dyDescent="0.25">
      <c r="A9" s="23" t="s">
        <v>46</v>
      </c>
      <c r="B9" s="21" t="s">
        <v>0</v>
      </c>
      <c r="C9" s="29">
        <f>C10+C14+C18</f>
        <v>4427119</v>
      </c>
      <c r="D9" s="29">
        <f t="shared" ref="D9:E9" si="1">D10+D14+D18</f>
        <v>-32195</v>
      </c>
      <c r="E9" s="29">
        <f t="shared" si="1"/>
        <v>4394924</v>
      </c>
    </row>
    <row r="10" spans="1:5" x14ac:dyDescent="0.25">
      <c r="A10" s="24" t="s">
        <v>20</v>
      </c>
      <c r="B10" s="21" t="s">
        <v>65</v>
      </c>
      <c r="C10" s="29">
        <f>C11+C12+C13</f>
        <v>4323525</v>
      </c>
      <c r="D10" s="29">
        <f t="shared" ref="D10:E10" si="2">D11+D12+D13</f>
        <v>-33750</v>
      </c>
      <c r="E10" s="29">
        <f t="shared" si="2"/>
        <v>4289775</v>
      </c>
    </row>
    <row r="11" spans="1:5" x14ac:dyDescent="0.25">
      <c r="A11" s="25" t="s">
        <v>66</v>
      </c>
      <c r="B11" s="21" t="s">
        <v>67</v>
      </c>
      <c r="C11" s="31">
        <v>3616513</v>
      </c>
      <c r="D11" s="31">
        <v>-51513</v>
      </c>
      <c r="E11" s="32">
        <v>3565000</v>
      </c>
    </row>
    <row r="12" spans="1:5" x14ac:dyDescent="0.25">
      <c r="A12" s="25" t="s">
        <v>68</v>
      </c>
      <c r="B12" s="21" t="s">
        <v>59</v>
      </c>
      <c r="C12" s="31">
        <v>111986</v>
      </c>
      <c r="D12" s="31">
        <v>17763</v>
      </c>
      <c r="E12" s="32">
        <v>129749</v>
      </c>
    </row>
    <row r="13" spans="1:5" x14ac:dyDescent="0.25">
      <c r="A13" s="25" t="s">
        <v>69</v>
      </c>
      <c r="B13" s="21" t="s">
        <v>70</v>
      </c>
      <c r="C13" s="31">
        <v>595026</v>
      </c>
      <c r="D13" s="31"/>
      <c r="E13" s="32">
        <v>595026</v>
      </c>
    </row>
    <row r="14" spans="1:5" x14ac:dyDescent="0.25">
      <c r="A14" s="24" t="s">
        <v>31</v>
      </c>
      <c r="B14" s="21" t="s">
        <v>71</v>
      </c>
      <c r="C14" s="29">
        <f>C15+C16+C17</f>
        <v>103594</v>
      </c>
      <c r="D14" s="29">
        <f t="shared" ref="D14:E14" si="3">D15+D16+D17</f>
        <v>1555</v>
      </c>
      <c r="E14" s="29">
        <f t="shared" si="3"/>
        <v>105149</v>
      </c>
    </row>
    <row r="15" spans="1:5" x14ac:dyDescent="0.25">
      <c r="A15" s="25" t="s">
        <v>72</v>
      </c>
      <c r="B15" s="21" t="s">
        <v>73</v>
      </c>
      <c r="C15" s="31">
        <v>96276</v>
      </c>
      <c r="D15" s="31"/>
      <c r="E15" s="32">
        <v>96276</v>
      </c>
    </row>
    <row r="16" spans="1:5" x14ac:dyDescent="0.25">
      <c r="A16" s="25" t="s">
        <v>74</v>
      </c>
      <c r="B16" s="21" t="s">
        <v>75</v>
      </c>
      <c r="C16" s="31">
        <v>4657</v>
      </c>
      <c r="D16" s="31">
        <v>1555</v>
      </c>
      <c r="E16" s="31">
        <v>6212</v>
      </c>
    </row>
    <row r="17" spans="1:5" x14ac:dyDescent="0.25">
      <c r="A17" s="25" t="s">
        <v>76</v>
      </c>
      <c r="B17" s="21" t="s">
        <v>62</v>
      </c>
      <c r="C17" s="31">
        <v>2661</v>
      </c>
      <c r="D17" s="31">
        <v>0</v>
      </c>
      <c r="E17" s="32">
        <v>2661</v>
      </c>
    </row>
    <row r="18" spans="1:5" x14ac:dyDescent="0.25">
      <c r="A18" s="24" t="s">
        <v>36</v>
      </c>
      <c r="B18" s="21" t="s">
        <v>77</v>
      </c>
      <c r="C18" s="29">
        <f>C19+D19+E19</f>
        <v>0</v>
      </c>
      <c r="D18" s="29"/>
      <c r="E18" s="29"/>
    </row>
    <row r="19" spans="1:5" x14ac:dyDescent="0.25">
      <c r="A19" s="25" t="s">
        <v>78</v>
      </c>
      <c r="B19" s="21" t="s">
        <v>79</v>
      </c>
      <c r="C19" s="31"/>
      <c r="D19" s="31"/>
      <c r="E19" s="31"/>
    </row>
    <row r="20" spans="1:5" x14ac:dyDescent="0.25">
      <c r="A20" s="26" t="s">
        <v>3</v>
      </c>
      <c r="B20" s="27" t="s">
        <v>4</v>
      </c>
      <c r="C20" s="20">
        <f>C22</f>
        <v>0</v>
      </c>
      <c r="D20" s="20">
        <f t="shared" ref="D20:E20" si="4">D22</f>
        <v>0</v>
      </c>
      <c r="E20" s="20">
        <f t="shared" si="4"/>
        <v>0</v>
      </c>
    </row>
    <row r="21" spans="1:5" x14ac:dyDescent="0.25">
      <c r="A21" s="16" t="s">
        <v>47</v>
      </c>
      <c r="B21" s="14" t="s">
        <v>48</v>
      </c>
      <c r="C21" s="33"/>
      <c r="D21" s="33"/>
      <c r="E21" s="34"/>
    </row>
    <row r="22" spans="1:5" x14ac:dyDescent="0.25">
      <c r="A22" s="17" t="s">
        <v>46</v>
      </c>
      <c r="B22" s="14" t="s">
        <v>0</v>
      </c>
      <c r="C22" s="33"/>
      <c r="D22" s="33"/>
      <c r="E22" s="34"/>
    </row>
    <row r="23" spans="1:5" x14ac:dyDescent="0.25">
      <c r="A23" s="18" t="s">
        <v>31</v>
      </c>
      <c r="B23" s="14" t="s">
        <v>71</v>
      </c>
      <c r="C23" s="33"/>
      <c r="D23" s="33"/>
      <c r="E23" s="34"/>
    </row>
    <row r="24" spans="1:5" x14ac:dyDescent="0.25">
      <c r="A24" s="19" t="s">
        <v>74</v>
      </c>
      <c r="B24" s="14" t="s">
        <v>75</v>
      </c>
      <c r="C24" s="4"/>
      <c r="D24" s="4"/>
      <c r="E24" s="11"/>
    </row>
    <row r="25" spans="1:5" x14ac:dyDescent="0.25">
      <c r="A25" s="26" t="s">
        <v>6</v>
      </c>
      <c r="B25" s="27" t="s">
        <v>7</v>
      </c>
      <c r="C25" s="20">
        <f>C27</f>
        <v>0</v>
      </c>
      <c r="D25" s="20">
        <f t="shared" ref="D25:E25" si="5">D27</f>
        <v>0</v>
      </c>
      <c r="E25" s="20">
        <f t="shared" si="5"/>
        <v>0</v>
      </c>
    </row>
    <row r="26" spans="1:5" x14ac:dyDescent="0.25">
      <c r="A26" s="16" t="s">
        <v>47</v>
      </c>
      <c r="B26" s="14" t="s">
        <v>48</v>
      </c>
      <c r="C26" s="33"/>
      <c r="D26" s="33"/>
      <c r="E26" s="33"/>
    </row>
    <row r="27" spans="1:5" x14ac:dyDescent="0.25">
      <c r="A27" s="17" t="s">
        <v>46</v>
      </c>
      <c r="B27" s="14" t="s">
        <v>0</v>
      </c>
      <c r="C27" s="33"/>
      <c r="D27" s="33"/>
      <c r="E27" s="33"/>
    </row>
    <row r="28" spans="1:5" x14ac:dyDescent="0.25">
      <c r="A28" s="18" t="s">
        <v>31</v>
      </c>
      <c r="B28" s="14" t="s">
        <v>71</v>
      </c>
      <c r="C28" s="33"/>
      <c r="D28" s="33"/>
      <c r="E28" s="33"/>
    </row>
    <row r="29" spans="1:5" x14ac:dyDescent="0.25">
      <c r="A29" s="19" t="s">
        <v>72</v>
      </c>
      <c r="B29" s="14" t="s">
        <v>73</v>
      </c>
      <c r="C29" s="35"/>
      <c r="D29" s="35"/>
      <c r="E29" s="35"/>
    </row>
    <row r="30" spans="1:5" x14ac:dyDescent="0.25">
      <c r="A30" s="26" t="s">
        <v>8</v>
      </c>
      <c r="B30" s="27" t="s">
        <v>9</v>
      </c>
      <c r="C30" s="20">
        <f>C32</f>
        <v>0</v>
      </c>
      <c r="D30" s="20">
        <f t="shared" ref="D30:E30" si="6">D32</f>
        <v>0</v>
      </c>
      <c r="E30" s="20">
        <f t="shared" si="6"/>
        <v>0</v>
      </c>
    </row>
    <row r="31" spans="1:5" x14ac:dyDescent="0.25">
      <c r="A31" s="16" t="s">
        <v>47</v>
      </c>
      <c r="B31" s="14" t="s">
        <v>48</v>
      </c>
      <c r="C31" s="33"/>
      <c r="D31" s="33"/>
      <c r="E31" s="34"/>
    </row>
    <row r="32" spans="1:5" x14ac:dyDescent="0.25">
      <c r="A32" s="17" t="s">
        <v>46</v>
      </c>
      <c r="B32" s="14" t="s">
        <v>0</v>
      </c>
      <c r="C32" s="33"/>
      <c r="D32" s="33"/>
      <c r="E32" s="34"/>
    </row>
    <row r="33" spans="1:5" x14ac:dyDescent="0.25">
      <c r="A33" s="18" t="s">
        <v>20</v>
      </c>
      <c r="B33" s="14" t="s">
        <v>65</v>
      </c>
      <c r="C33" s="33"/>
      <c r="D33" s="33"/>
      <c r="E33" s="34"/>
    </row>
    <row r="34" spans="1:5" x14ac:dyDescent="0.25">
      <c r="A34" s="19" t="s">
        <v>66</v>
      </c>
      <c r="B34" s="14" t="s">
        <v>67</v>
      </c>
      <c r="C34" s="35"/>
      <c r="D34" s="35"/>
      <c r="E34" s="36"/>
    </row>
    <row r="35" spans="1:5" x14ac:dyDescent="0.25">
      <c r="A35" s="26" t="s">
        <v>10</v>
      </c>
      <c r="B35" s="27" t="s">
        <v>11</v>
      </c>
      <c r="C35" s="20">
        <f>C37</f>
        <v>681465</v>
      </c>
      <c r="D35" s="20">
        <f t="shared" ref="D35:E35" si="7">D37</f>
        <v>71776</v>
      </c>
      <c r="E35" s="20">
        <f t="shared" si="7"/>
        <v>753241</v>
      </c>
    </row>
    <row r="36" spans="1:5" x14ac:dyDescent="0.25">
      <c r="A36" s="16" t="s">
        <v>47</v>
      </c>
      <c r="B36" s="14" t="s">
        <v>48</v>
      </c>
      <c r="C36" s="33"/>
      <c r="D36" s="33"/>
      <c r="E36" s="34"/>
    </row>
    <row r="37" spans="1:5" x14ac:dyDescent="0.25">
      <c r="A37" s="17" t="s">
        <v>46</v>
      </c>
      <c r="B37" s="14" t="s">
        <v>0</v>
      </c>
      <c r="C37" s="33">
        <f>C42+C38+C48+C50+C52+C54+C56+C61</f>
        <v>681465</v>
      </c>
      <c r="D37" s="33">
        <f>D38+D42+D48+D56+D50</f>
        <v>71776</v>
      </c>
      <c r="E37" s="33">
        <f>E42+E38+E48+E50+E52+E54+E56+E61</f>
        <v>753241</v>
      </c>
    </row>
    <row r="38" spans="1:5" x14ac:dyDescent="0.25">
      <c r="A38" s="18" t="s">
        <v>20</v>
      </c>
      <c r="B38" s="14" t="s">
        <v>65</v>
      </c>
      <c r="C38" s="33"/>
      <c r="D38" s="33">
        <f>D39+D40+D41</f>
        <v>503</v>
      </c>
      <c r="E38" s="33">
        <f>E39+E40+E41</f>
        <v>503</v>
      </c>
    </row>
    <row r="39" spans="1:5" x14ac:dyDescent="0.25">
      <c r="A39" s="19" t="s">
        <v>66</v>
      </c>
      <c r="B39" s="14" t="s">
        <v>67</v>
      </c>
      <c r="C39" s="35"/>
      <c r="D39" s="35"/>
      <c r="E39" s="35"/>
    </row>
    <row r="40" spans="1:5" x14ac:dyDescent="0.25">
      <c r="A40" s="19" t="s">
        <v>68</v>
      </c>
      <c r="B40" s="14" t="s">
        <v>59</v>
      </c>
      <c r="C40" s="35"/>
      <c r="D40" s="35">
        <v>503</v>
      </c>
      <c r="E40" s="35">
        <v>503</v>
      </c>
    </row>
    <row r="41" spans="1:5" x14ac:dyDescent="0.25">
      <c r="A41" s="19" t="s">
        <v>69</v>
      </c>
      <c r="B41" s="14" t="s">
        <v>70</v>
      </c>
      <c r="C41" s="35"/>
      <c r="D41" s="35"/>
      <c r="E41" s="35"/>
    </row>
    <row r="42" spans="1:5" x14ac:dyDescent="0.25">
      <c r="A42" s="18" t="s">
        <v>31</v>
      </c>
      <c r="B42" s="14" t="s">
        <v>71</v>
      </c>
      <c r="C42" s="33">
        <f>C43+C44+C45+C46+C47</f>
        <v>586941</v>
      </c>
      <c r="D42" s="33">
        <f t="shared" ref="D42:E42" si="8">D43+D44+D45+D46+D47</f>
        <v>52168</v>
      </c>
      <c r="E42" s="33">
        <f t="shared" si="8"/>
        <v>639109</v>
      </c>
    </row>
    <row r="43" spans="1:5" x14ac:dyDescent="0.25">
      <c r="A43" s="19" t="s">
        <v>72</v>
      </c>
      <c r="B43" s="14" t="s">
        <v>73</v>
      </c>
      <c r="C43" s="35">
        <v>49966</v>
      </c>
      <c r="D43" s="35">
        <v>26034</v>
      </c>
      <c r="E43" s="35">
        <v>76000</v>
      </c>
    </row>
    <row r="44" spans="1:5" x14ac:dyDescent="0.25">
      <c r="A44" s="19" t="s">
        <v>85</v>
      </c>
      <c r="B44" s="14" t="s">
        <v>86</v>
      </c>
      <c r="C44" s="35">
        <v>178108</v>
      </c>
      <c r="D44" s="35">
        <v>24888</v>
      </c>
      <c r="E44" s="36">
        <v>202996</v>
      </c>
    </row>
    <row r="45" spans="1:5" x14ac:dyDescent="0.25">
      <c r="A45" s="19" t="s">
        <v>74</v>
      </c>
      <c r="B45" s="14" t="s">
        <v>75</v>
      </c>
      <c r="C45" s="35">
        <v>320553</v>
      </c>
      <c r="D45" s="35">
        <v>-5389</v>
      </c>
      <c r="E45" s="36">
        <v>315164</v>
      </c>
    </row>
    <row r="46" spans="1:5" x14ac:dyDescent="0.25">
      <c r="A46" s="19" t="s">
        <v>87</v>
      </c>
      <c r="B46" s="14" t="s">
        <v>61</v>
      </c>
      <c r="C46" s="35">
        <v>4128</v>
      </c>
      <c r="D46" s="35">
        <v>8872</v>
      </c>
      <c r="E46" s="35">
        <v>13000</v>
      </c>
    </row>
    <row r="47" spans="1:5" x14ac:dyDescent="0.25">
      <c r="A47" s="19" t="s">
        <v>76</v>
      </c>
      <c r="B47" s="14" t="s">
        <v>62</v>
      </c>
      <c r="C47" s="35">
        <v>34186</v>
      </c>
      <c r="D47" s="35">
        <v>-2237</v>
      </c>
      <c r="E47" s="36">
        <v>31949</v>
      </c>
    </row>
    <row r="48" spans="1:5" x14ac:dyDescent="0.25">
      <c r="A48" s="18" t="s">
        <v>32</v>
      </c>
      <c r="B48" s="14" t="s">
        <v>88</v>
      </c>
      <c r="C48" s="33">
        <v>2082</v>
      </c>
      <c r="D48" s="33">
        <v>4016</v>
      </c>
      <c r="E48" s="35">
        <v>6098</v>
      </c>
    </row>
    <row r="49" spans="1:5" x14ac:dyDescent="0.25">
      <c r="A49" s="19" t="s">
        <v>89</v>
      </c>
      <c r="B49" s="14" t="s">
        <v>90</v>
      </c>
      <c r="C49" s="35">
        <v>2082</v>
      </c>
      <c r="D49" s="35">
        <v>4016</v>
      </c>
      <c r="E49" s="35">
        <v>6098</v>
      </c>
    </row>
    <row r="50" spans="1:5" x14ac:dyDescent="0.25">
      <c r="A50" s="18" t="s">
        <v>33</v>
      </c>
      <c r="B50" s="14" t="s">
        <v>82</v>
      </c>
      <c r="C50" s="33"/>
      <c r="D50" s="35">
        <v>805</v>
      </c>
      <c r="E50" s="35">
        <v>805</v>
      </c>
    </row>
    <row r="51" spans="1:5" x14ac:dyDescent="0.25">
      <c r="A51" s="19" t="s">
        <v>83</v>
      </c>
      <c r="B51" s="14" t="s">
        <v>84</v>
      </c>
      <c r="C51" s="35"/>
      <c r="D51" s="35">
        <v>805</v>
      </c>
      <c r="E51" s="35">
        <v>805</v>
      </c>
    </row>
    <row r="52" spans="1:5" x14ac:dyDescent="0.25">
      <c r="A52" s="18" t="s">
        <v>36</v>
      </c>
      <c r="B52" s="14" t="s">
        <v>77</v>
      </c>
      <c r="C52" s="33"/>
      <c r="D52" s="33"/>
      <c r="E52" s="33"/>
    </row>
    <row r="53" spans="1:5" x14ac:dyDescent="0.25">
      <c r="A53" s="19" t="s">
        <v>78</v>
      </c>
      <c r="B53" s="14" t="s">
        <v>79</v>
      </c>
      <c r="C53" s="35"/>
      <c r="D53" s="35"/>
      <c r="E53" s="35"/>
    </row>
    <row r="54" spans="1:5" x14ac:dyDescent="0.25">
      <c r="A54" s="18" t="s">
        <v>34</v>
      </c>
      <c r="B54" s="14" t="s">
        <v>91</v>
      </c>
      <c r="C54" s="33"/>
      <c r="D54" s="33"/>
      <c r="E54" s="33"/>
    </row>
    <row r="55" spans="1:5" x14ac:dyDescent="0.25">
      <c r="A55" s="19" t="s">
        <v>92</v>
      </c>
      <c r="B55" s="14" t="s">
        <v>93</v>
      </c>
      <c r="C55" s="35"/>
      <c r="D55" s="35"/>
      <c r="E55" s="35"/>
    </row>
    <row r="56" spans="1:5" x14ac:dyDescent="0.25">
      <c r="A56" s="18" t="s">
        <v>35</v>
      </c>
      <c r="B56" s="14" t="s">
        <v>94</v>
      </c>
      <c r="C56" s="33">
        <f>C57+C58+C59+C60</f>
        <v>92442</v>
      </c>
      <c r="D56" s="33">
        <f t="shared" ref="D56:E56" si="9">D57+D58+D59+D60</f>
        <v>14284</v>
      </c>
      <c r="E56" s="33">
        <f t="shared" si="9"/>
        <v>106726</v>
      </c>
    </row>
    <row r="57" spans="1:5" x14ac:dyDescent="0.25">
      <c r="A57" s="19" t="s">
        <v>95</v>
      </c>
      <c r="B57" s="14" t="s">
        <v>96</v>
      </c>
      <c r="C57" s="35"/>
      <c r="D57" s="35">
        <v>26261</v>
      </c>
      <c r="E57" s="35">
        <v>26261</v>
      </c>
    </row>
    <row r="58" spans="1:5" x14ac:dyDescent="0.25">
      <c r="A58" s="19" t="s">
        <v>97</v>
      </c>
      <c r="B58" s="14" t="s">
        <v>98</v>
      </c>
      <c r="C58" s="35">
        <v>80306</v>
      </c>
      <c r="D58" s="35">
        <v>-2070</v>
      </c>
      <c r="E58" s="36">
        <v>78236</v>
      </c>
    </row>
    <row r="59" spans="1:5" x14ac:dyDescent="0.25">
      <c r="A59" s="19" t="s">
        <v>99</v>
      </c>
      <c r="B59" s="14" t="s">
        <v>100</v>
      </c>
      <c r="C59" s="35">
        <v>2229</v>
      </c>
      <c r="D59" s="35">
        <v>0</v>
      </c>
      <c r="E59" s="35">
        <v>2229</v>
      </c>
    </row>
    <row r="60" spans="1:5" x14ac:dyDescent="0.25">
      <c r="A60" s="19" t="s">
        <v>101</v>
      </c>
      <c r="B60" s="14" t="s">
        <v>102</v>
      </c>
      <c r="C60" s="35">
        <v>9907</v>
      </c>
      <c r="D60" s="35">
        <v>-9907</v>
      </c>
      <c r="E60" s="35">
        <v>0</v>
      </c>
    </row>
    <row r="61" spans="1:5" x14ac:dyDescent="0.25">
      <c r="A61" s="18" t="s">
        <v>37</v>
      </c>
      <c r="B61" s="14" t="s">
        <v>80</v>
      </c>
      <c r="C61" s="33"/>
      <c r="D61" s="33"/>
      <c r="E61" s="33"/>
    </row>
    <row r="62" spans="1:5" x14ac:dyDescent="0.25">
      <c r="A62" s="19" t="s">
        <v>81</v>
      </c>
      <c r="B62" s="14" t="s">
        <v>60</v>
      </c>
      <c r="C62" s="35"/>
      <c r="D62" s="35"/>
      <c r="E62" s="35"/>
    </row>
    <row r="63" spans="1:5" x14ac:dyDescent="0.25">
      <c r="A63" s="26" t="s">
        <v>12</v>
      </c>
      <c r="B63" s="27" t="s">
        <v>13</v>
      </c>
      <c r="C63" s="20">
        <f>C65+C76+C89+C111</f>
        <v>22421</v>
      </c>
      <c r="D63" s="20">
        <f t="shared" ref="D63:E63" si="10">D65+D76+D89+D111</f>
        <v>43329</v>
      </c>
      <c r="E63" s="20">
        <f t="shared" si="10"/>
        <v>65750</v>
      </c>
    </row>
    <row r="64" spans="1:5" x14ac:dyDescent="0.25">
      <c r="A64" s="16" t="s">
        <v>47</v>
      </c>
      <c r="B64" s="14" t="s">
        <v>48</v>
      </c>
      <c r="C64" s="33"/>
      <c r="D64" s="33"/>
      <c r="E64" s="34"/>
    </row>
    <row r="65" spans="1:5" x14ac:dyDescent="0.25">
      <c r="A65" s="17" t="s">
        <v>14</v>
      </c>
      <c r="B65" s="14" t="s">
        <v>15</v>
      </c>
      <c r="C65" s="33"/>
      <c r="D65" s="33"/>
      <c r="E65" s="34"/>
    </row>
    <row r="66" spans="1:5" x14ac:dyDescent="0.25">
      <c r="A66" s="18" t="s">
        <v>20</v>
      </c>
      <c r="B66" s="14" t="s">
        <v>65</v>
      </c>
      <c r="C66" s="33"/>
      <c r="D66" s="33"/>
      <c r="E66" s="34"/>
    </row>
    <row r="67" spans="1:5" x14ac:dyDescent="0.25">
      <c r="A67" s="19" t="s">
        <v>66</v>
      </c>
      <c r="B67" s="14" t="s">
        <v>67</v>
      </c>
      <c r="C67" s="35"/>
      <c r="D67" s="35"/>
      <c r="E67" s="36"/>
    </row>
    <row r="68" spans="1:5" x14ac:dyDescent="0.25">
      <c r="A68" s="19" t="s">
        <v>69</v>
      </c>
      <c r="B68" s="14" t="s">
        <v>70</v>
      </c>
      <c r="C68" s="35"/>
      <c r="D68" s="35"/>
      <c r="E68" s="36"/>
    </row>
    <row r="69" spans="1:5" x14ac:dyDescent="0.25">
      <c r="A69" s="18" t="s">
        <v>31</v>
      </c>
      <c r="B69" s="14" t="s">
        <v>71</v>
      </c>
      <c r="C69" s="33"/>
      <c r="D69" s="33"/>
      <c r="E69" s="34"/>
    </row>
    <row r="70" spans="1:5" x14ac:dyDescent="0.25">
      <c r="A70" s="19" t="s">
        <v>72</v>
      </c>
      <c r="B70" s="14" t="s">
        <v>73</v>
      </c>
      <c r="C70" s="35"/>
      <c r="D70" s="35"/>
      <c r="E70" s="36"/>
    </row>
    <row r="71" spans="1:5" x14ac:dyDescent="0.25">
      <c r="A71" s="19" t="s">
        <v>74</v>
      </c>
      <c r="B71" s="14" t="s">
        <v>75</v>
      </c>
      <c r="C71" s="35"/>
      <c r="D71" s="35"/>
      <c r="E71" s="36"/>
    </row>
    <row r="72" spans="1:5" x14ac:dyDescent="0.25">
      <c r="A72" s="19" t="s">
        <v>87</v>
      </c>
      <c r="B72" s="14" t="s">
        <v>61</v>
      </c>
      <c r="C72" s="35"/>
      <c r="D72" s="35"/>
      <c r="E72" s="36"/>
    </row>
    <row r="73" spans="1:5" x14ac:dyDescent="0.25">
      <c r="A73" s="19" t="s">
        <v>76</v>
      </c>
      <c r="B73" s="14" t="s">
        <v>62</v>
      </c>
      <c r="C73" s="35"/>
      <c r="D73" s="35"/>
      <c r="E73" s="36"/>
    </row>
    <row r="74" spans="1:5" x14ac:dyDescent="0.25">
      <c r="A74" s="18" t="s">
        <v>32</v>
      </c>
      <c r="B74" s="14" t="s">
        <v>88</v>
      </c>
      <c r="C74" s="33"/>
      <c r="D74" s="33"/>
      <c r="E74" s="34"/>
    </row>
    <row r="75" spans="1:5" x14ac:dyDescent="0.25">
      <c r="A75" s="19" t="s">
        <v>89</v>
      </c>
      <c r="B75" s="14" t="s">
        <v>90</v>
      </c>
      <c r="C75" s="35"/>
      <c r="D75" s="35"/>
      <c r="E75" s="36"/>
    </row>
    <row r="76" spans="1:5" x14ac:dyDescent="0.25">
      <c r="A76" s="17" t="s">
        <v>16</v>
      </c>
      <c r="B76" s="14" t="s">
        <v>17</v>
      </c>
      <c r="C76" s="33">
        <f>C81</f>
        <v>12421</v>
      </c>
      <c r="D76" s="33">
        <f t="shared" ref="D76:E76" si="11">D81</f>
        <v>0</v>
      </c>
      <c r="E76" s="33">
        <f t="shared" si="11"/>
        <v>12421</v>
      </c>
    </row>
    <row r="77" spans="1:5" x14ac:dyDescent="0.25">
      <c r="A77" s="18" t="s">
        <v>20</v>
      </c>
      <c r="B77" s="14" t="s">
        <v>65</v>
      </c>
      <c r="C77" s="33"/>
      <c r="D77" s="33"/>
      <c r="E77" s="34"/>
    </row>
    <row r="78" spans="1:5" x14ac:dyDescent="0.25">
      <c r="A78" s="19" t="s">
        <v>66</v>
      </c>
      <c r="B78" s="14" t="s">
        <v>67</v>
      </c>
      <c r="C78" s="35"/>
      <c r="D78" s="35"/>
      <c r="E78" s="35"/>
    </row>
    <row r="79" spans="1:5" x14ac:dyDescent="0.25">
      <c r="A79" s="19" t="s">
        <v>68</v>
      </c>
      <c r="B79" s="14" t="s">
        <v>59</v>
      </c>
      <c r="C79" s="35"/>
      <c r="D79" s="35"/>
      <c r="E79" s="36"/>
    </row>
    <row r="80" spans="1:5" x14ac:dyDescent="0.25">
      <c r="A80" s="19" t="s">
        <v>69</v>
      </c>
      <c r="B80" s="14" t="s">
        <v>70</v>
      </c>
      <c r="C80" s="35"/>
      <c r="D80" s="35"/>
      <c r="E80" s="35"/>
    </row>
    <row r="81" spans="1:5" x14ac:dyDescent="0.25">
      <c r="A81" s="18" t="s">
        <v>31</v>
      </c>
      <c r="B81" s="14" t="s">
        <v>71</v>
      </c>
      <c r="C81" s="33">
        <f>C82</f>
        <v>12421</v>
      </c>
      <c r="D81" s="33">
        <f t="shared" ref="D81:E81" si="12">D82</f>
        <v>0</v>
      </c>
      <c r="E81" s="33">
        <f t="shared" si="12"/>
        <v>12421</v>
      </c>
    </row>
    <row r="82" spans="1:5" x14ac:dyDescent="0.25">
      <c r="A82" s="19" t="s">
        <v>72</v>
      </c>
      <c r="B82" s="14" t="s">
        <v>73</v>
      </c>
      <c r="C82" s="35">
        <v>12421</v>
      </c>
      <c r="D82" s="35">
        <v>0</v>
      </c>
      <c r="E82" s="36">
        <v>12421</v>
      </c>
    </row>
    <row r="83" spans="1:5" x14ac:dyDescent="0.25">
      <c r="A83" s="19" t="s">
        <v>85</v>
      </c>
      <c r="B83" s="14" t="s">
        <v>86</v>
      </c>
      <c r="C83" s="35"/>
      <c r="D83" s="35"/>
      <c r="E83" s="36"/>
    </row>
    <row r="84" spans="1:5" x14ac:dyDescent="0.25">
      <c r="A84" s="19" t="s">
        <v>74</v>
      </c>
      <c r="B84" s="14" t="s">
        <v>75</v>
      </c>
      <c r="C84" s="35"/>
      <c r="D84" s="35"/>
      <c r="E84" s="36"/>
    </row>
    <row r="85" spans="1:5" x14ac:dyDescent="0.25">
      <c r="A85" s="19" t="s">
        <v>87</v>
      </c>
      <c r="B85" s="14" t="s">
        <v>61</v>
      </c>
      <c r="C85" s="35"/>
      <c r="D85" s="35"/>
      <c r="E85" s="36"/>
    </row>
    <row r="86" spans="1:5" x14ac:dyDescent="0.25">
      <c r="A86" s="19" t="s">
        <v>76</v>
      </c>
      <c r="B86" s="14" t="s">
        <v>62</v>
      </c>
      <c r="C86" s="35"/>
      <c r="D86" s="35"/>
      <c r="E86" s="36"/>
    </row>
    <row r="87" spans="1:5" x14ac:dyDescent="0.25">
      <c r="A87" s="18" t="s">
        <v>35</v>
      </c>
      <c r="B87" s="14" t="s">
        <v>94</v>
      </c>
      <c r="C87" s="33"/>
      <c r="D87" s="33"/>
      <c r="E87" s="33"/>
    </row>
    <row r="88" spans="1:5" x14ac:dyDescent="0.25">
      <c r="A88" s="19" t="s">
        <v>97</v>
      </c>
      <c r="B88" s="14" t="s">
        <v>98</v>
      </c>
      <c r="C88" s="35"/>
      <c r="D88" s="35"/>
      <c r="E88" s="35"/>
    </row>
    <row r="89" spans="1:5" x14ac:dyDescent="0.25">
      <c r="A89" s="17" t="s">
        <v>50</v>
      </c>
      <c r="B89" s="14" t="s">
        <v>18</v>
      </c>
      <c r="C89" s="33">
        <f>C94</f>
        <v>10000</v>
      </c>
      <c r="D89" s="33">
        <f t="shared" ref="D89:E89" si="13">D94</f>
        <v>43329</v>
      </c>
      <c r="E89" s="33">
        <f t="shared" si="13"/>
        <v>53329</v>
      </c>
    </row>
    <row r="90" spans="1:5" x14ac:dyDescent="0.25">
      <c r="A90" s="18" t="s">
        <v>20</v>
      </c>
      <c r="B90" s="14" t="s">
        <v>65</v>
      </c>
      <c r="C90" s="33"/>
      <c r="D90" s="33"/>
      <c r="E90" s="34"/>
    </row>
    <row r="91" spans="1:5" x14ac:dyDescent="0.25">
      <c r="A91" s="19" t="s">
        <v>66</v>
      </c>
      <c r="B91" s="14" t="s">
        <v>67</v>
      </c>
      <c r="C91" s="35"/>
      <c r="D91" s="35"/>
      <c r="E91" s="36"/>
    </row>
    <row r="92" spans="1:5" x14ac:dyDescent="0.25">
      <c r="A92" s="19" t="s">
        <v>68</v>
      </c>
      <c r="B92" s="14" t="s">
        <v>59</v>
      </c>
      <c r="C92" s="35"/>
      <c r="D92" s="35"/>
      <c r="E92" s="36"/>
    </row>
    <row r="93" spans="1:5" x14ac:dyDescent="0.25">
      <c r="A93" s="19" t="s">
        <v>69</v>
      </c>
      <c r="B93" s="14" t="s">
        <v>70</v>
      </c>
      <c r="C93" s="35"/>
      <c r="D93" s="35"/>
      <c r="E93" s="36"/>
    </row>
    <row r="94" spans="1:5" x14ac:dyDescent="0.25">
      <c r="A94" s="18" t="s">
        <v>31</v>
      </c>
      <c r="B94" s="14" t="s">
        <v>71</v>
      </c>
      <c r="C94" s="33">
        <f>C95</f>
        <v>10000</v>
      </c>
      <c r="D94" s="33">
        <f t="shared" ref="D94:E94" si="14">D95</f>
        <v>43329</v>
      </c>
      <c r="E94" s="33">
        <f t="shared" si="14"/>
        <v>53329</v>
      </c>
    </row>
    <row r="95" spans="1:5" x14ac:dyDescent="0.25">
      <c r="A95" s="19" t="s">
        <v>72</v>
      </c>
      <c r="B95" s="14" t="s">
        <v>73</v>
      </c>
      <c r="C95" s="35">
        <v>10000</v>
      </c>
      <c r="D95" s="35">
        <v>43329</v>
      </c>
      <c r="E95" s="36">
        <v>53329</v>
      </c>
    </row>
    <row r="96" spans="1:5" x14ac:dyDescent="0.25">
      <c r="A96" s="19" t="s">
        <v>85</v>
      </c>
      <c r="B96" s="14" t="s">
        <v>86</v>
      </c>
      <c r="C96" s="35"/>
      <c r="D96" s="35"/>
      <c r="E96" s="36"/>
    </row>
    <row r="97" spans="1:5" x14ac:dyDescent="0.25">
      <c r="A97" s="19" t="s">
        <v>74</v>
      </c>
      <c r="B97" s="14" t="s">
        <v>75</v>
      </c>
      <c r="C97" s="35"/>
      <c r="D97" s="35"/>
      <c r="E97" s="36"/>
    </row>
    <row r="98" spans="1:5" x14ac:dyDescent="0.25">
      <c r="A98" s="19" t="s">
        <v>87</v>
      </c>
      <c r="B98" s="14" t="s">
        <v>61</v>
      </c>
      <c r="C98" s="35"/>
      <c r="D98" s="35"/>
      <c r="E98" s="36"/>
    </row>
    <row r="99" spans="1:5" x14ac:dyDescent="0.25">
      <c r="A99" s="19" t="s">
        <v>76</v>
      </c>
      <c r="B99" s="14" t="s">
        <v>62</v>
      </c>
      <c r="C99" s="35"/>
      <c r="D99" s="35"/>
      <c r="E99" s="36"/>
    </row>
    <row r="100" spans="1:5" x14ac:dyDescent="0.25">
      <c r="A100" s="18" t="s">
        <v>32</v>
      </c>
      <c r="B100" s="14" t="s">
        <v>88</v>
      </c>
      <c r="C100" s="33"/>
      <c r="D100" s="33"/>
      <c r="E100" s="34"/>
    </row>
    <row r="101" spans="1:5" x14ac:dyDescent="0.25">
      <c r="A101" s="19" t="s">
        <v>89</v>
      </c>
      <c r="B101" s="14" t="s">
        <v>90</v>
      </c>
      <c r="C101" s="35"/>
      <c r="D101" s="35"/>
      <c r="E101" s="36"/>
    </row>
    <row r="102" spans="1:5" x14ac:dyDescent="0.25">
      <c r="A102" s="18" t="s">
        <v>38</v>
      </c>
      <c r="B102" s="14" t="s">
        <v>103</v>
      </c>
      <c r="C102" s="33"/>
      <c r="D102" s="33"/>
      <c r="E102" s="34"/>
    </row>
    <row r="103" spans="1:5" x14ac:dyDescent="0.25">
      <c r="A103" s="19" t="s">
        <v>104</v>
      </c>
      <c r="B103" s="14" t="s">
        <v>105</v>
      </c>
      <c r="C103" s="35"/>
      <c r="D103" s="35"/>
      <c r="E103" s="36"/>
    </row>
    <row r="104" spans="1:5" x14ac:dyDescent="0.25">
      <c r="A104" s="19" t="s">
        <v>106</v>
      </c>
      <c r="B104" s="14" t="s">
        <v>107</v>
      </c>
      <c r="C104" s="35"/>
      <c r="D104" s="35"/>
      <c r="E104" s="36"/>
    </row>
    <row r="105" spans="1:5" x14ac:dyDescent="0.25">
      <c r="A105" s="18" t="s">
        <v>33</v>
      </c>
      <c r="B105" s="14" t="s">
        <v>82</v>
      </c>
      <c r="C105" s="33"/>
      <c r="D105" s="33"/>
      <c r="E105" s="34"/>
    </row>
    <row r="106" spans="1:5" x14ac:dyDescent="0.25">
      <c r="A106" s="19" t="s">
        <v>83</v>
      </c>
      <c r="B106" s="14" t="s">
        <v>84</v>
      </c>
      <c r="C106" s="35"/>
      <c r="D106" s="35"/>
      <c r="E106" s="36"/>
    </row>
    <row r="107" spans="1:5" x14ac:dyDescent="0.25">
      <c r="A107" s="18" t="s">
        <v>36</v>
      </c>
      <c r="B107" s="14" t="s">
        <v>77</v>
      </c>
      <c r="C107" s="33"/>
      <c r="D107" s="33"/>
      <c r="E107" s="33"/>
    </row>
    <row r="108" spans="1:5" x14ac:dyDescent="0.25">
      <c r="A108" s="19" t="s">
        <v>78</v>
      </c>
      <c r="B108" s="14" t="s">
        <v>79</v>
      </c>
      <c r="C108" s="35"/>
      <c r="D108" s="35"/>
      <c r="E108" s="35"/>
    </row>
    <row r="109" spans="1:5" x14ac:dyDescent="0.25">
      <c r="A109" s="18" t="s">
        <v>35</v>
      </c>
      <c r="B109" s="14" t="s">
        <v>94</v>
      </c>
      <c r="C109" s="33"/>
      <c r="D109" s="33"/>
      <c r="E109" s="34"/>
    </row>
    <row r="110" spans="1:5" x14ac:dyDescent="0.25">
      <c r="A110" s="19" t="s">
        <v>97</v>
      </c>
      <c r="B110" s="14" t="s">
        <v>98</v>
      </c>
      <c r="C110" s="35"/>
      <c r="D110" s="35"/>
      <c r="E110" s="36"/>
    </row>
    <row r="111" spans="1:5" x14ac:dyDescent="0.25">
      <c r="A111" s="17" t="s">
        <v>57</v>
      </c>
      <c r="B111" s="14" t="s">
        <v>19</v>
      </c>
      <c r="C111" s="33"/>
      <c r="D111" s="33"/>
      <c r="E111" s="34"/>
    </row>
    <row r="112" spans="1:5" x14ac:dyDescent="0.25">
      <c r="A112" s="18" t="s">
        <v>20</v>
      </c>
      <c r="B112" s="14" t="s">
        <v>65</v>
      </c>
      <c r="C112" s="33"/>
      <c r="D112" s="33"/>
      <c r="E112" s="34"/>
    </row>
    <row r="113" spans="1:5" x14ac:dyDescent="0.25">
      <c r="A113" s="19" t="s">
        <v>66</v>
      </c>
      <c r="B113" s="14" t="s">
        <v>67</v>
      </c>
      <c r="C113" s="35"/>
      <c r="D113" s="35"/>
      <c r="E113" s="36"/>
    </row>
    <row r="114" spans="1:5" x14ac:dyDescent="0.25">
      <c r="A114" s="19" t="s">
        <v>69</v>
      </c>
      <c r="B114" s="14" t="s">
        <v>70</v>
      </c>
      <c r="C114" s="35"/>
      <c r="D114" s="35"/>
      <c r="E114" s="36"/>
    </row>
    <row r="115" spans="1:5" x14ac:dyDescent="0.25">
      <c r="A115" s="18" t="s">
        <v>31</v>
      </c>
      <c r="B115" s="14" t="s">
        <v>71</v>
      </c>
      <c r="C115" s="33"/>
      <c r="D115" s="33"/>
      <c r="E115" s="34"/>
    </row>
    <row r="116" spans="1:5" x14ac:dyDescent="0.25">
      <c r="A116" s="19" t="s">
        <v>72</v>
      </c>
      <c r="B116" s="14" t="s">
        <v>73</v>
      </c>
      <c r="C116" s="35"/>
      <c r="D116" s="35"/>
      <c r="E116" s="36"/>
    </row>
    <row r="117" spans="1:5" x14ac:dyDescent="0.25">
      <c r="A117" s="19" t="s">
        <v>85</v>
      </c>
      <c r="B117" s="14" t="s">
        <v>86</v>
      </c>
      <c r="C117" s="35"/>
      <c r="D117" s="35"/>
      <c r="E117" s="37"/>
    </row>
    <row r="118" spans="1:5" x14ac:dyDescent="0.25">
      <c r="A118" s="19" t="s">
        <v>74</v>
      </c>
      <c r="B118" s="14" t="s">
        <v>75</v>
      </c>
      <c r="C118" s="35"/>
      <c r="D118" s="35"/>
      <c r="E118" s="35"/>
    </row>
    <row r="119" spans="1:5" x14ac:dyDescent="0.25">
      <c r="A119" s="18" t="s">
        <v>35</v>
      </c>
      <c r="B119" s="14" t="s">
        <v>94</v>
      </c>
      <c r="C119" s="33"/>
      <c r="D119" s="33"/>
      <c r="E119" s="33"/>
    </row>
    <row r="120" spans="1:5" x14ac:dyDescent="0.25">
      <c r="A120" s="19" t="s">
        <v>97</v>
      </c>
      <c r="B120" s="14" t="s">
        <v>98</v>
      </c>
      <c r="C120" s="35"/>
      <c r="D120" s="35"/>
      <c r="E120" s="35"/>
    </row>
    <row r="121" spans="1:5" x14ac:dyDescent="0.25">
      <c r="A121" s="26" t="s">
        <v>22</v>
      </c>
      <c r="B121" s="27" t="s">
        <v>23</v>
      </c>
      <c r="C121" s="20">
        <f>C123+C152+C182+C191+C213+C230</f>
        <v>1547262</v>
      </c>
      <c r="D121" s="20">
        <f t="shared" ref="D121:E121" si="15">D123+D152+D182+D191+D213+D230</f>
        <v>-10256</v>
      </c>
      <c r="E121" s="20">
        <f t="shared" si="15"/>
        <v>1537006</v>
      </c>
    </row>
    <row r="122" spans="1:5" x14ac:dyDescent="0.25">
      <c r="A122" s="16" t="s">
        <v>47</v>
      </c>
      <c r="B122" s="14" t="s">
        <v>48</v>
      </c>
      <c r="C122" s="33"/>
      <c r="D122" s="33"/>
      <c r="E122" s="34"/>
    </row>
    <row r="123" spans="1:5" x14ac:dyDescent="0.25">
      <c r="A123" s="17" t="s">
        <v>20</v>
      </c>
      <c r="B123" s="14" t="s">
        <v>21</v>
      </c>
      <c r="C123" s="33">
        <f>C124+C128+C134+C137+C139+C141+C143+C148</f>
        <v>176705</v>
      </c>
      <c r="D123" s="33">
        <f t="shared" ref="D123:E123" si="16">D124+D128+D134+D137+D139+D141+D143+D148</f>
        <v>44325</v>
      </c>
      <c r="E123" s="33">
        <f t="shared" si="16"/>
        <v>221030</v>
      </c>
    </row>
    <row r="124" spans="1:5" x14ac:dyDescent="0.25">
      <c r="A124" s="18" t="s">
        <v>20</v>
      </c>
      <c r="B124" s="14" t="s">
        <v>65</v>
      </c>
      <c r="C124" s="33">
        <f>C125+C126+C127</f>
        <v>117193</v>
      </c>
      <c r="D124" s="33">
        <f t="shared" ref="D124:E124" si="17">D125+D126+D127</f>
        <v>34737</v>
      </c>
      <c r="E124" s="33">
        <f t="shared" si="17"/>
        <v>151930</v>
      </c>
    </row>
    <row r="125" spans="1:5" x14ac:dyDescent="0.25">
      <c r="A125" s="19" t="s">
        <v>66</v>
      </c>
      <c r="B125" s="14" t="s">
        <v>67</v>
      </c>
      <c r="C125" s="35">
        <v>66360</v>
      </c>
      <c r="D125" s="35">
        <v>-15930</v>
      </c>
      <c r="E125" s="36">
        <v>50430</v>
      </c>
    </row>
    <row r="126" spans="1:5" x14ac:dyDescent="0.25">
      <c r="A126" s="19" t="s">
        <v>68</v>
      </c>
      <c r="B126" s="14" t="s">
        <v>59</v>
      </c>
      <c r="C126" s="35">
        <v>39817</v>
      </c>
      <c r="D126" s="35">
        <v>45183</v>
      </c>
      <c r="E126" s="36">
        <v>85000</v>
      </c>
    </row>
    <row r="127" spans="1:5" x14ac:dyDescent="0.25">
      <c r="A127" s="19" t="s">
        <v>69</v>
      </c>
      <c r="B127" s="14" t="s">
        <v>70</v>
      </c>
      <c r="C127" s="35">
        <v>11016</v>
      </c>
      <c r="D127" s="35">
        <v>5484</v>
      </c>
      <c r="E127" s="36">
        <v>16500</v>
      </c>
    </row>
    <row r="128" spans="1:5" x14ac:dyDescent="0.25">
      <c r="A128" s="18" t="s">
        <v>31</v>
      </c>
      <c r="B128" s="14" t="s">
        <v>71</v>
      </c>
      <c r="C128" s="33">
        <f>C129+C130+C131+C132+C133</f>
        <v>59047</v>
      </c>
      <c r="D128" s="33">
        <f t="shared" ref="D128:E128" si="18">D129+D130+D131+D132+D133</f>
        <v>6360</v>
      </c>
      <c r="E128" s="33">
        <f t="shared" si="18"/>
        <v>65407</v>
      </c>
    </row>
    <row r="129" spans="1:5" x14ac:dyDescent="0.25">
      <c r="A129" s="19" t="s">
        <v>72</v>
      </c>
      <c r="B129" s="14" t="s">
        <v>73</v>
      </c>
      <c r="C129" s="35">
        <v>2655</v>
      </c>
      <c r="D129" s="35">
        <v>893</v>
      </c>
      <c r="E129" s="36">
        <v>3548</v>
      </c>
    </row>
    <row r="130" spans="1:5" x14ac:dyDescent="0.25">
      <c r="A130" s="19" t="s">
        <v>85</v>
      </c>
      <c r="B130" s="14" t="s">
        <v>86</v>
      </c>
      <c r="C130" s="35">
        <v>665</v>
      </c>
      <c r="D130" s="35">
        <v>8990</v>
      </c>
      <c r="E130" s="36">
        <v>9655</v>
      </c>
    </row>
    <row r="131" spans="1:5" x14ac:dyDescent="0.25">
      <c r="A131" s="19" t="s">
        <v>74</v>
      </c>
      <c r="B131" s="14" t="s">
        <v>75</v>
      </c>
      <c r="C131" s="35">
        <v>54863</v>
      </c>
      <c r="D131" s="35">
        <v>-5390</v>
      </c>
      <c r="E131" s="36">
        <v>49473</v>
      </c>
    </row>
    <row r="132" spans="1:5" x14ac:dyDescent="0.25">
      <c r="A132" s="19" t="s">
        <v>87</v>
      </c>
      <c r="B132" s="14" t="s">
        <v>61</v>
      </c>
      <c r="C132" s="35">
        <v>731</v>
      </c>
      <c r="D132" s="35">
        <v>0</v>
      </c>
      <c r="E132" s="36">
        <v>731</v>
      </c>
    </row>
    <row r="133" spans="1:5" x14ac:dyDescent="0.25">
      <c r="A133" s="19" t="s">
        <v>76</v>
      </c>
      <c r="B133" s="14" t="s">
        <v>62</v>
      </c>
      <c r="C133" s="35">
        <v>133</v>
      </c>
      <c r="D133" s="35">
        <v>1867</v>
      </c>
      <c r="E133" s="36">
        <v>2000</v>
      </c>
    </row>
    <row r="134" spans="1:5" x14ac:dyDescent="0.25">
      <c r="A134" s="18" t="s">
        <v>32</v>
      </c>
      <c r="B134" s="14" t="s">
        <v>88</v>
      </c>
      <c r="C134" s="33">
        <f>C135+C136</f>
        <v>199</v>
      </c>
      <c r="D134" s="33">
        <f t="shared" ref="D134:E134" si="19">D135+D136</f>
        <v>387</v>
      </c>
      <c r="E134" s="33">
        <f t="shared" si="19"/>
        <v>586</v>
      </c>
    </row>
    <row r="135" spans="1:5" x14ac:dyDescent="0.25">
      <c r="A135" s="19" t="s">
        <v>110</v>
      </c>
      <c r="B135" s="14" t="s">
        <v>111</v>
      </c>
      <c r="C135" s="35"/>
      <c r="D135" s="35"/>
      <c r="E135" s="36"/>
    </row>
    <row r="136" spans="1:5" x14ac:dyDescent="0.25">
      <c r="A136" s="19" t="s">
        <v>89</v>
      </c>
      <c r="B136" s="14" t="s">
        <v>90</v>
      </c>
      <c r="C136" s="35">
        <v>199</v>
      </c>
      <c r="D136" s="35">
        <v>387</v>
      </c>
      <c r="E136" s="36">
        <v>586</v>
      </c>
    </row>
    <row r="137" spans="1:5" x14ac:dyDescent="0.25">
      <c r="A137" s="18" t="s">
        <v>33</v>
      </c>
      <c r="B137" s="14" t="s">
        <v>82</v>
      </c>
      <c r="C137" s="33"/>
      <c r="D137" s="33"/>
      <c r="E137" s="34"/>
    </row>
    <row r="138" spans="1:5" x14ac:dyDescent="0.25">
      <c r="A138" s="19" t="s">
        <v>83</v>
      </c>
      <c r="B138" s="14" t="s">
        <v>84</v>
      </c>
      <c r="C138" s="35"/>
      <c r="D138" s="35"/>
      <c r="E138" s="36"/>
    </row>
    <row r="139" spans="1:5" x14ac:dyDescent="0.25">
      <c r="A139" s="18" t="s">
        <v>36</v>
      </c>
      <c r="B139" s="14" t="s">
        <v>77</v>
      </c>
      <c r="C139" s="33"/>
      <c r="D139" s="33"/>
      <c r="E139" s="34"/>
    </row>
    <row r="140" spans="1:5" x14ac:dyDescent="0.25">
      <c r="A140" s="19" t="s">
        <v>78</v>
      </c>
      <c r="B140" s="14" t="s">
        <v>79</v>
      </c>
      <c r="C140" s="35"/>
      <c r="D140" s="35"/>
      <c r="E140" s="36"/>
    </row>
    <row r="141" spans="1:5" x14ac:dyDescent="0.25">
      <c r="A141" s="18" t="s">
        <v>34</v>
      </c>
      <c r="B141" s="14" t="s">
        <v>91</v>
      </c>
      <c r="C141" s="33"/>
      <c r="D141" s="33"/>
      <c r="E141" s="33"/>
    </row>
    <row r="142" spans="1:5" x14ac:dyDescent="0.25">
      <c r="A142" s="19" t="s">
        <v>92</v>
      </c>
      <c r="B142" s="14" t="s">
        <v>93</v>
      </c>
      <c r="C142" s="35"/>
      <c r="D142" s="35"/>
      <c r="E142" s="35"/>
    </row>
    <row r="143" spans="1:5" x14ac:dyDescent="0.25">
      <c r="A143" s="18" t="s">
        <v>35</v>
      </c>
      <c r="B143" s="14" t="s">
        <v>94</v>
      </c>
      <c r="C143" s="33">
        <f>C144+C145+C146+C147</f>
        <v>266</v>
      </c>
      <c r="D143" s="33">
        <f t="shared" ref="D143:E143" si="20">D144+D145+D146+D147</f>
        <v>2841</v>
      </c>
      <c r="E143" s="33">
        <f t="shared" si="20"/>
        <v>3107</v>
      </c>
    </row>
    <row r="144" spans="1:5" x14ac:dyDescent="0.25">
      <c r="A144" s="19" t="s">
        <v>97</v>
      </c>
      <c r="B144" s="14" t="s">
        <v>98</v>
      </c>
      <c r="C144" s="35">
        <v>266</v>
      </c>
      <c r="D144" s="35">
        <v>2841</v>
      </c>
      <c r="E144" s="36">
        <v>3107</v>
      </c>
    </row>
    <row r="145" spans="1:5" x14ac:dyDescent="0.25">
      <c r="A145" s="19" t="s">
        <v>116</v>
      </c>
      <c r="B145" s="14" t="s">
        <v>117</v>
      </c>
      <c r="C145" s="35"/>
      <c r="D145" s="35"/>
      <c r="E145" s="36"/>
    </row>
    <row r="146" spans="1:5" x14ac:dyDescent="0.25">
      <c r="A146" s="19" t="s">
        <v>99</v>
      </c>
      <c r="B146" s="14" t="s">
        <v>100</v>
      </c>
      <c r="C146" s="35"/>
      <c r="D146" s="35"/>
      <c r="E146" s="36"/>
    </row>
    <row r="147" spans="1:5" x14ac:dyDescent="0.25">
      <c r="A147" s="19" t="s">
        <v>101</v>
      </c>
      <c r="B147" s="14" t="s">
        <v>102</v>
      </c>
      <c r="C147" s="35"/>
      <c r="D147" s="35"/>
      <c r="E147" s="35"/>
    </row>
    <row r="148" spans="1:5" x14ac:dyDescent="0.25">
      <c r="A148" s="18" t="s">
        <v>37</v>
      </c>
      <c r="B148" s="14" t="s">
        <v>80</v>
      </c>
      <c r="C148" s="33"/>
      <c r="D148" s="33"/>
      <c r="E148" s="34"/>
    </row>
    <row r="149" spans="1:5" x14ac:dyDescent="0.25">
      <c r="A149" s="19" t="s">
        <v>81</v>
      </c>
      <c r="B149" s="14" t="s">
        <v>60</v>
      </c>
      <c r="C149" s="35"/>
      <c r="D149" s="35"/>
      <c r="E149" s="36"/>
    </row>
    <row r="150" spans="1:5" x14ac:dyDescent="0.25">
      <c r="A150" s="18" t="s">
        <v>39</v>
      </c>
      <c r="B150" s="14" t="s">
        <v>118</v>
      </c>
      <c r="C150" s="33"/>
      <c r="D150" s="33"/>
      <c r="E150" s="33"/>
    </row>
    <row r="151" spans="1:5" x14ac:dyDescent="0.25">
      <c r="A151" s="19" t="s">
        <v>119</v>
      </c>
      <c r="B151" s="14" t="s">
        <v>120</v>
      </c>
      <c r="C151" s="35"/>
      <c r="D151" s="35"/>
      <c r="E151" s="35"/>
    </row>
    <row r="152" spans="1:5" x14ac:dyDescent="0.25">
      <c r="A152" s="17" t="s">
        <v>14</v>
      </c>
      <c r="B152" s="14" t="s">
        <v>15</v>
      </c>
      <c r="C152" s="33">
        <f>C153+C157+C163+C165+C167+C169+C172+C175</f>
        <v>865808</v>
      </c>
      <c r="D152" s="33">
        <f t="shared" ref="D152:E152" si="21">D153+D157+D163+D165+D167+D169+D172+D175</f>
        <v>-212893</v>
      </c>
      <c r="E152" s="33">
        <f t="shared" si="21"/>
        <v>652915</v>
      </c>
    </row>
    <row r="153" spans="1:5" x14ac:dyDescent="0.25">
      <c r="A153" s="18" t="s">
        <v>20</v>
      </c>
      <c r="B153" s="14" t="s">
        <v>65</v>
      </c>
      <c r="C153" s="33">
        <f>C154+C155+C156</f>
        <v>278140</v>
      </c>
      <c r="D153" s="33">
        <f t="shared" ref="D153:E153" si="22">D154+D155+D156</f>
        <v>164160</v>
      </c>
      <c r="E153" s="33">
        <f t="shared" si="22"/>
        <v>442300</v>
      </c>
    </row>
    <row r="154" spans="1:5" x14ac:dyDescent="0.25">
      <c r="A154" s="19" t="s">
        <v>66</v>
      </c>
      <c r="B154" s="14" t="s">
        <v>67</v>
      </c>
      <c r="C154" s="35">
        <v>212500</v>
      </c>
      <c r="D154" s="35">
        <v>-47500</v>
      </c>
      <c r="E154" s="36">
        <v>165000</v>
      </c>
    </row>
    <row r="155" spans="1:5" x14ac:dyDescent="0.25">
      <c r="A155" s="19" t="s">
        <v>68</v>
      </c>
      <c r="B155" s="14" t="s">
        <v>59</v>
      </c>
      <c r="C155" s="35">
        <v>30600</v>
      </c>
      <c r="D155" s="35">
        <v>219400</v>
      </c>
      <c r="E155" s="36">
        <v>250000</v>
      </c>
    </row>
    <row r="156" spans="1:5" x14ac:dyDescent="0.25">
      <c r="A156" s="19" t="s">
        <v>69</v>
      </c>
      <c r="B156" s="14" t="s">
        <v>70</v>
      </c>
      <c r="C156" s="35">
        <v>35040</v>
      </c>
      <c r="D156" s="35">
        <v>-7740</v>
      </c>
      <c r="E156" s="36">
        <v>27300</v>
      </c>
    </row>
    <row r="157" spans="1:5" x14ac:dyDescent="0.25">
      <c r="A157" s="18" t="s">
        <v>31</v>
      </c>
      <c r="B157" s="14" t="s">
        <v>71</v>
      </c>
      <c r="C157" s="33">
        <f>C158+C159+C160+C161+C162</f>
        <v>196138</v>
      </c>
      <c r="D157" s="33">
        <f t="shared" ref="D157:E157" si="23">D158+D159+D160+D161+D162</f>
        <v>-74406</v>
      </c>
      <c r="E157" s="33">
        <f t="shared" si="23"/>
        <v>121732</v>
      </c>
    </row>
    <row r="158" spans="1:5" x14ac:dyDescent="0.25">
      <c r="A158" s="19" t="s">
        <v>72</v>
      </c>
      <c r="B158" s="14" t="s">
        <v>73</v>
      </c>
      <c r="C158" s="35">
        <v>12608</v>
      </c>
      <c r="D158" s="35">
        <v>26537</v>
      </c>
      <c r="E158" s="36">
        <v>39145</v>
      </c>
    </row>
    <row r="159" spans="1:5" x14ac:dyDescent="0.25">
      <c r="A159" s="19" t="s">
        <v>85</v>
      </c>
      <c r="B159" s="14" t="s">
        <v>86</v>
      </c>
      <c r="C159" s="35">
        <v>24195</v>
      </c>
      <c r="D159" s="35">
        <v>-10760</v>
      </c>
      <c r="E159" s="36">
        <v>13435</v>
      </c>
    </row>
    <row r="160" spans="1:5" x14ac:dyDescent="0.25">
      <c r="A160" s="19" t="s">
        <v>74</v>
      </c>
      <c r="B160" s="14" t="s">
        <v>75</v>
      </c>
      <c r="C160" s="35">
        <v>129035</v>
      </c>
      <c r="D160" s="35">
        <v>-83670</v>
      </c>
      <c r="E160" s="36">
        <v>45365</v>
      </c>
    </row>
    <row r="161" spans="1:5" x14ac:dyDescent="0.25">
      <c r="A161" s="19" t="s">
        <v>87</v>
      </c>
      <c r="B161" s="14" t="s">
        <v>61</v>
      </c>
      <c r="C161" s="35">
        <v>4000</v>
      </c>
      <c r="D161" s="35">
        <v>-1000</v>
      </c>
      <c r="E161" s="36">
        <v>3000</v>
      </c>
    </row>
    <row r="162" spans="1:5" x14ac:dyDescent="0.25">
      <c r="A162" s="19" t="s">
        <v>76</v>
      </c>
      <c r="B162" s="14" t="s">
        <v>62</v>
      </c>
      <c r="C162" s="35">
        <v>26300</v>
      </c>
      <c r="D162" s="35">
        <v>-5513</v>
      </c>
      <c r="E162" s="36">
        <v>20787</v>
      </c>
    </row>
    <row r="163" spans="1:5" x14ac:dyDescent="0.25">
      <c r="A163" s="18" t="s">
        <v>32</v>
      </c>
      <c r="B163" s="14" t="s">
        <v>88</v>
      </c>
      <c r="C163" s="33">
        <f>C164</f>
        <v>3130</v>
      </c>
      <c r="D163" s="33">
        <f t="shared" ref="D163:E163" si="24">D164</f>
        <v>3060</v>
      </c>
      <c r="E163" s="33">
        <f t="shared" si="24"/>
        <v>6190</v>
      </c>
    </row>
    <row r="164" spans="1:5" x14ac:dyDescent="0.25">
      <c r="A164" s="19" t="s">
        <v>89</v>
      </c>
      <c r="B164" s="14" t="s">
        <v>90</v>
      </c>
      <c r="C164" s="35">
        <v>3130</v>
      </c>
      <c r="D164" s="35">
        <v>3060</v>
      </c>
      <c r="E164" s="36">
        <v>6190</v>
      </c>
    </row>
    <row r="165" spans="1:5" x14ac:dyDescent="0.25">
      <c r="A165" s="18" t="s">
        <v>38</v>
      </c>
      <c r="B165" s="14" t="s">
        <v>103</v>
      </c>
      <c r="C165" s="33">
        <f>C166</f>
        <v>0</v>
      </c>
      <c r="D165" s="33"/>
      <c r="E165" s="34"/>
    </row>
    <row r="166" spans="1:5" x14ac:dyDescent="0.25">
      <c r="A166" s="19" t="s">
        <v>106</v>
      </c>
      <c r="B166" s="14" t="s">
        <v>107</v>
      </c>
      <c r="C166" s="35"/>
      <c r="D166" s="35"/>
      <c r="E166" s="36"/>
    </row>
    <row r="167" spans="1:5" x14ac:dyDescent="0.25">
      <c r="A167" s="18" t="s">
        <v>33</v>
      </c>
      <c r="B167" s="14" t="s">
        <v>82</v>
      </c>
      <c r="C167" s="33">
        <f>C168</f>
        <v>3400</v>
      </c>
      <c r="D167" s="33">
        <f t="shared" ref="D167:E167" si="25">D168</f>
        <v>0</v>
      </c>
      <c r="E167" s="33">
        <f t="shared" si="25"/>
        <v>3400</v>
      </c>
    </row>
    <row r="168" spans="1:5" x14ac:dyDescent="0.25">
      <c r="A168" s="19" t="s">
        <v>83</v>
      </c>
      <c r="B168" s="14" t="s">
        <v>84</v>
      </c>
      <c r="C168" s="35">
        <v>3400</v>
      </c>
      <c r="D168" s="35">
        <v>0</v>
      </c>
      <c r="E168" s="36">
        <v>3400</v>
      </c>
    </row>
    <row r="169" spans="1:5" x14ac:dyDescent="0.25">
      <c r="A169" s="18" t="s">
        <v>36</v>
      </c>
      <c r="B169" s="14" t="s">
        <v>77</v>
      </c>
      <c r="C169" s="33"/>
      <c r="D169" s="33"/>
      <c r="E169" s="34"/>
    </row>
    <row r="170" spans="1:5" x14ac:dyDescent="0.25">
      <c r="A170" s="19" t="s">
        <v>78</v>
      </c>
      <c r="B170" s="14" t="s">
        <v>79</v>
      </c>
      <c r="C170" s="35"/>
      <c r="D170" s="35"/>
      <c r="E170" s="36"/>
    </row>
    <row r="171" spans="1:5" x14ac:dyDescent="0.25">
      <c r="A171" s="19" t="s">
        <v>112</v>
      </c>
      <c r="B171" s="14" t="s">
        <v>113</v>
      </c>
      <c r="C171" s="35"/>
      <c r="D171" s="35"/>
      <c r="E171" s="35"/>
    </row>
    <row r="172" spans="1:5" x14ac:dyDescent="0.25">
      <c r="A172" s="18" t="s">
        <v>34</v>
      </c>
      <c r="B172" s="14" t="s">
        <v>91</v>
      </c>
      <c r="C172" s="33"/>
      <c r="D172" s="33"/>
      <c r="E172" s="34"/>
    </row>
    <row r="173" spans="1:5" x14ac:dyDescent="0.25">
      <c r="A173" s="19" t="s">
        <v>114</v>
      </c>
      <c r="B173" s="14" t="s">
        <v>115</v>
      </c>
      <c r="C173" s="35"/>
      <c r="D173" s="35"/>
      <c r="E173" s="35"/>
    </row>
    <row r="174" spans="1:5" x14ac:dyDescent="0.25">
      <c r="A174" s="19" t="s">
        <v>92</v>
      </c>
      <c r="B174" s="14" t="s">
        <v>93</v>
      </c>
      <c r="C174" s="35"/>
      <c r="D174" s="35"/>
      <c r="E174" s="36"/>
    </row>
    <row r="175" spans="1:5" x14ac:dyDescent="0.25">
      <c r="A175" s="18" t="s">
        <v>35</v>
      </c>
      <c r="B175" s="14" t="s">
        <v>94</v>
      </c>
      <c r="C175" s="33">
        <f>C176+C177</f>
        <v>385000</v>
      </c>
      <c r="D175" s="33">
        <f t="shared" ref="D175:E175" si="26">D176+D177</f>
        <v>-305707</v>
      </c>
      <c r="E175" s="33">
        <f t="shared" si="26"/>
        <v>79293</v>
      </c>
    </row>
    <row r="176" spans="1:5" x14ac:dyDescent="0.25">
      <c r="A176" s="19" t="s">
        <v>95</v>
      </c>
      <c r="B176" s="14" t="s">
        <v>96</v>
      </c>
      <c r="C176" s="35">
        <v>270000</v>
      </c>
      <c r="D176" s="35">
        <v>-245000</v>
      </c>
      <c r="E176" s="35">
        <v>25000</v>
      </c>
    </row>
    <row r="177" spans="1:5" x14ac:dyDescent="0.25">
      <c r="A177" s="19" t="s">
        <v>97</v>
      </c>
      <c r="B177" s="14" t="s">
        <v>98</v>
      </c>
      <c r="C177" s="35">
        <v>115000</v>
      </c>
      <c r="D177" s="35">
        <v>-60707</v>
      </c>
      <c r="E177" s="36">
        <v>54293</v>
      </c>
    </row>
    <row r="178" spans="1:5" x14ac:dyDescent="0.25">
      <c r="A178" s="19" t="s">
        <v>99</v>
      </c>
      <c r="B178" s="14" t="s">
        <v>100</v>
      </c>
      <c r="C178" s="35"/>
      <c r="D178" s="35"/>
      <c r="E178" s="36"/>
    </row>
    <row r="179" spans="1:5" x14ac:dyDescent="0.25">
      <c r="A179" s="19" t="s">
        <v>101</v>
      </c>
      <c r="B179" s="14" t="s">
        <v>102</v>
      </c>
      <c r="C179" s="35"/>
      <c r="D179" s="35"/>
      <c r="E179" s="35"/>
    </row>
    <row r="180" spans="1:5" x14ac:dyDescent="0.25">
      <c r="A180" s="18" t="s">
        <v>37</v>
      </c>
      <c r="B180" s="14" t="s">
        <v>80</v>
      </c>
      <c r="C180" s="33"/>
      <c r="D180" s="33"/>
      <c r="E180" s="34"/>
    </row>
    <row r="181" spans="1:5" x14ac:dyDescent="0.25">
      <c r="A181" s="19" t="s">
        <v>81</v>
      </c>
      <c r="B181" s="14" t="s">
        <v>60</v>
      </c>
      <c r="C181" s="35"/>
      <c r="D181" s="35"/>
      <c r="E181" s="36"/>
    </row>
    <row r="182" spans="1:5" x14ac:dyDescent="0.25">
      <c r="A182" s="17" t="s">
        <v>16</v>
      </c>
      <c r="B182" s="14" t="s">
        <v>17</v>
      </c>
      <c r="C182" s="33"/>
      <c r="D182" s="33"/>
      <c r="E182" s="34"/>
    </row>
    <row r="183" spans="1:5" x14ac:dyDescent="0.25">
      <c r="A183" s="18" t="s">
        <v>20</v>
      </c>
      <c r="B183" s="14" t="s">
        <v>65</v>
      </c>
      <c r="C183" s="33"/>
      <c r="D183" s="33"/>
      <c r="E183" s="34"/>
    </row>
    <row r="184" spans="1:5" x14ac:dyDescent="0.25">
      <c r="A184" s="19" t="s">
        <v>66</v>
      </c>
      <c r="B184" s="14" t="s">
        <v>67</v>
      </c>
      <c r="C184" s="35"/>
      <c r="D184" s="35"/>
      <c r="E184" s="36"/>
    </row>
    <row r="185" spans="1:5" x14ac:dyDescent="0.25">
      <c r="A185" s="18" t="s">
        <v>31</v>
      </c>
      <c r="B185" s="14" t="s">
        <v>71</v>
      </c>
      <c r="C185" s="38"/>
      <c r="D185" s="38"/>
      <c r="E185" s="34"/>
    </row>
    <row r="186" spans="1:5" x14ac:dyDescent="0.25">
      <c r="A186" s="19" t="s">
        <v>72</v>
      </c>
      <c r="B186" s="14" t="s">
        <v>73</v>
      </c>
      <c r="C186" s="35"/>
      <c r="D186" s="35"/>
      <c r="E186" s="36"/>
    </row>
    <row r="187" spans="1:5" x14ac:dyDescent="0.25">
      <c r="A187" s="19" t="s">
        <v>85</v>
      </c>
      <c r="B187" s="14" t="s">
        <v>86</v>
      </c>
      <c r="C187" s="35"/>
      <c r="D187" s="35"/>
      <c r="E187" s="36"/>
    </row>
    <row r="188" spans="1:5" x14ac:dyDescent="0.25">
      <c r="A188" s="19" t="s">
        <v>74</v>
      </c>
      <c r="B188" s="14" t="s">
        <v>75</v>
      </c>
      <c r="C188" s="35"/>
      <c r="D188" s="35"/>
      <c r="E188" s="36"/>
    </row>
    <row r="189" spans="1:5" x14ac:dyDescent="0.25">
      <c r="A189" s="18" t="s">
        <v>32</v>
      </c>
      <c r="B189" s="14" t="s">
        <v>88</v>
      </c>
      <c r="C189" s="33"/>
      <c r="D189" s="33"/>
      <c r="E189" s="34"/>
    </row>
    <row r="190" spans="1:5" x14ac:dyDescent="0.25">
      <c r="A190" s="19" t="s">
        <v>89</v>
      </c>
      <c r="B190" s="14" t="s">
        <v>90</v>
      </c>
      <c r="C190" s="35"/>
      <c r="D190" s="35"/>
      <c r="E190" s="36"/>
    </row>
    <row r="191" spans="1:5" x14ac:dyDescent="0.25">
      <c r="A191" s="17" t="s">
        <v>50</v>
      </c>
      <c r="B191" s="14" t="s">
        <v>18</v>
      </c>
      <c r="C191" s="33">
        <f>C192+C196+C202+C204+C206+C208+C211</f>
        <v>244892</v>
      </c>
      <c r="D191" s="33">
        <f t="shared" ref="D191:E191" si="27">D192+D196+D202+D204+D206+D208+D211</f>
        <v>146937</v>
      </c>
      <c r="E191" s="33">
        <f t="shared" si="27"/>
        <v>391829</v>
      </c>
    </row>
    <row r="192" spans="1:5" x14ac:dyDescent="0.25">
      <c r="A192" s="18" t="s">
        <v>20</v>
      </c>
      <c r="B192" s="14" t="s">
        <v>65</v>
      </c>
      <c r="C192" s="33">
        <f>C193+C194+C195</f>
        <v>219822</v>
      </c>
      <c r="D192" s="33">
        <f t="shared" ref="D192:E192" si="28">D193+D194+D195</f>
        <v>42176</v>
      </c>
      <c r="E192" s="33">
        <f t="shared" si="28"/>
        <v>261998</v>
      </c>
    </row>
    <row r="193" spans="1:5" x14ac:dyDescent="0.25">
      <c r="A193" s="19" t="s">
        <v>66</v>
      </c>
      <c r="B193" s="14" t="s">
        <v>67</v>
      </c>
      <c r="C193" s="35">
        <v>188688</v>
      </c>
      <c r="D193" s="35">
        <v>35344</v>
      </c>
      <c r="E193" s="36">
        <v>224032</v>
      </c>
    </row>
    <row r="194" spans="1:5" x14ac:dyDescent="0.25">
      <c r="A194" s="19" t="s">
        <v>68</v>
      </c>
      <c r="B194" s="14" t="s">
        <v>59</v>
      </c>
      <c r="C194" s="35"/>
      <c r="D194" s="35">
        <v>1000</v>
      </c>
      <c r="E194" s="36">
        <v>1000</v>
      </c>
    </row>
    <row r="195" spans="1:5" x14ac:dyDescent="0.25">
      <c r="A195" s="19" t="s">
        <v>69</v>
      </c>
      <c r="B195" s="14" t="s">
        <v>70</v>
      </c>
      <c r="C195" s="35">
        <v>31134</v>
      </c>
      <c r="D195" s="35">
        <v>5832</v>
      </c>
      <c r="E195" s="36">
        <v>36966</v>
      </c>
    </row>
    <row r="196" spans="1:5" x14ac:dyDescent="0.25">
      <c r="A196" s="18" t="s">
        <v>31</v>
      </c>
      <c r="B196" s="14" t="s">
        <v>71</v>
      </c>
      <c r="C196" s="33">
        <f>C197+C198+C200+C199+C201</f>
        <v>25070</v>
      </c>
      <c r="D196" s="33">
        <f t="shared" ref="D196:E196" si="29">D197+D198+D200+D199+D201</f>
        <v>44873</v>
      </c>
      <c r="E196" s="33">
        <f t="shared" si="29"/>
        <v>69943</v>
      </c>
    </row>
    <row r="197" spans="1:5" x14ac:dyDescent="0.25">
      <c r="A197" s="19" t="s">
        <v>72</v>
      </c>
      <c r="B197" s="14" t="s">
        <v>73</v>
      </c>
      <c r="C197" s="35">
        <v>18907</v>
      </c>
      <c r="D197" s="35">
        <v>-1803</v>
      </c>
      <c r="E197" s="36">
        <v>17104</v>
      </c>
    </row>
    <row r="198" spans="1:5" x14ac:dyDescent="0.25">
      <c r="A198" s="19" t="s">
        <v>85</v>
      </c>
      <c r="B198" s="14" t="s">
        <v>86</v>
      </c>
      <c r="C198" s="35">
        <v>2252</v>
      </c>
      <c r="D198" s="35">
        <v>597</v>
      </c>
      <c r="E198" s="36">
        <v>2849</v>
      </c>
    </row>
    <row r="199" spans="1:5" x14ac:dyDescent="0.25">
      <c r="A199" s="19" t="s">
        <v>74</v>
      </c>
      <c r="B199" s="14" t="s">
        <v>75</v>
      </c>
      <c r="C199" s="35">
        <v>1911</v>
      </c>
      <c r="D199" s="35">
        <v>40870</v>
      </c>
      <c r="E199" s="36">
        <v>42781</v>
      </c>
    </row>
    <row r="200" spans="1:5" x14ac:dyDescent="0.25">
      <c r="A200" s="19" t="s">
        <v>87</v>
      </c>
      <c r="B200" s="14" t="s">
        <v>61</v>
      </c>
      <c r="C200" s="35"/>
      <c r="D200" s="35"/>
      <c r="E200" s="36"/>
    </row>
    <row r="201" spans="1:5" x14ac:dyDescent="0.25">
      <c r="A201" s="19" t="s">
        <v>76</v>
      </c>
      <c r="B201" s="14" t="s">
        <v>62</v>
      </c>
      <c r="C201" s="35">
        <v>2000</v>
      </c>
      <c r="D201" s="35">
        <v>5209</v>
      </c>
      <c r="E201" s="36">
        <v>7209</v>
      </c>
    </row>
    <row r="202" spans="1:5" x14ac:dyDescent="0.25">
      <c r="A202" s="18" t="s">
        <v>32</v>
      </c>
      <c r="B202" s="14" t="s">
        <v>88</v>
      </c>
      <c r="C202" s="33"/>
      <c r="D202" s="33"/>
      <c r="E202" s="34"/>
    </row>
    <row r="203" spans="1:5" x14ac:dyDescent="0.25">
      <c r="A203" s="19" t="s">
        <v>89</v>
      </c>
      <c r="B203" s="14" t="s">
        <v>90</v>
      </c>
      <c r="C203" s="35"/>
      <c r="D203" s="35"/>
      <c r="E203" s="36"/>
    </row>
    <row r="204" spans="1:5" x14ac:dyDescent="0.25">
      <c r="A204" s="18" t="s">
        <v>38</v>
      </c>
      <c r="B204" s="14" t="s">
        <v>103</v>
      </c>
      <c r="C204" s="33"/>
      <c r="D204" s="33"/>
      <c r="E204" s="34"/>
    </row>
    <row r="205" spans="1:5" x14ac:dyDescent="0.25">
      <c r="A205" s="19" t="s">
        <v>106</v>
      </c>
      <c r="B205" s="14" t="s">
        <v>107</v>
      </c>
      <c r="C205" s="35"/>
      <c r="D205" s="35"/>
      <c r="E205" s="36"/>
    </row>
    <row r="206" spans="1:5" x14ac:dyDescent="0.25">
      <c r="A206" s="18" t="s">
        <v>33</v>
      </c>
      <c r="B206" s="14" t="s">
        <v>82</v>
      </c>
      <c r="C206" s="33"/>
      <c r="D206" s="33"/>
      <c r="E206" s="34"/>
    </row>
    <row r="207" spans="1:5" x14ac:dyDescent="0.25">
      <c r="A207" s="19" t="s">
        <v>83</v>
      </c>
      <c r="B207" s="14" t="s">
        <v>84</v>
      </c>
      <c r="C207" s="35"/>
      <c r="D207" s="35"/>
      <c r="E207" s="36"/>
    </row>
    <row r="208" spans="1:5" x14ac:dyDescent="0.25">
      <c r="A208" s="18" t="s">
        <v>35</v>
      </c>
      <c r="B208" s="14" t="s">
        <v>94</v>
      </c>
      <c r="C208" s="33">
        <f>C209</f>
        <v>0</v>
      </c>
      <c r="D208" s="33">
        <f t="shared" ref="D208:E208" si="30">D209</f>
        <v>59888</v>
      </c>
      <c r="E208" s="33">
        <f t="shared" si="30"/>
        <v>59888</v>
      </c>
    </row>
    <row r="209" spans="1:5" x14ac:dyDescent="0.25">
      <c r="A209" s="19" t="s">
        <v>97</v>
      </c>
      <c r="B209" s="14" t="s">
        <v>98</v>
      </c>
      <c r="C209" s="35"/>
      <c r="D209" s="35">
        <v>59888</v>
      </c>
      <c r="E209" s="36">
        <v>59888</v>
      </c>
    </row>
    <row r="210" spans="1:5" x14ac:dyDescent="0.25">
      <c r="A210" s="19" t="s">
        <v>99</v>
      </c>
      <c r="B210" s="14" t="s">
        <v>100</v>
      </c>
      <c r="C210" s="35"/>
      <c r="D210" s="35"/>
      <c r="E210" s="36"/>
    </row>
    <row r="211" spans="1:5" x14ac:dyDescent="0.25">
      <c r="A211" s="18" t="s">
        <v>37</v>
      </c>
      <c r="B211" s="14" t="s">
        <v>80</v>
      </c>
      <c r="C211" s="33"/>
      <c r="D211" s="33"/>
      <c r="E211" s="34"/>
    </row>
    <row r="212" spans="1:5" x14ac:dyDescent="0.25">
      <c r="A212" s="19" t="s">
        <v>81</v>
      </c>
      <c r="B212" s="14" t="s">
        <v>60</v>
      </c>
      <c r="C212" s="35"/>
      <c r="D212" s="35"/>
      <c r="E212" s="36"/>
    </row>
    <row r="213" spans="1:5" x14ac:dyDescent="0.25">
      <c r="A213" s="17" t="s">
        <v>57</v>
      </c>
      <c r="B213" s="14" t="s">
        <v>19</v>
      </c>
      <c r="C213" s="33">
        <f>C214+C218+C227+C223+C225</f>
        <v>259592</v>
      </c>
      <c r="D213" s="33">
        <f>D214+D218+D227+D223+D225</f>
        <v>10145</v>
      </c>
      <c r="E213" s="33">
        <f t="shared" ref="E213" si="31">E214+E218+E227+E223+E225</f>
        <v>269737</v>
      </c>
    </row>
    <row r="214" spans="1:5" x14ac:dyDescent="0.25">
      <c r="A214" s="18" t="s">
        <v>20</v>
      </c>
      <c r="B214" s="14" t="s">
        <v>65</v>
      </c>
      <c r="C214" s="33">
        <f>C215+C216+C217</f>
        <v>106160</v>
      </c>
      <c r="D214" s="33">
        <f t="shared" ref="D214:E214" si="32">D215+D216+D217</f>
        <v>40630</v>
      </c>
      <c r="E214" s="33">
        <f t="shared" si="32"/>
        <v>146790</v>
      </c>
    </row>
    <row r="215" spans="1:5" x14ac:dyDescent="0.25">
      <c r="A215" s="19" t="s">
        <v>66</v>
      </c>
      <c r="B215" s="14" t="s">
        <v>67</v>
      </c>
      <c r="C215" s="35">
        <v>91124</v>
      </c>
      <c r="D215" s="35">
        <v>34876</v>
      </c>
      <c r="E215" s="36">
        <v>126000</v>
      </c>
    </row>
    <row r="216" spans="1:5" x14ac:dyDescent="0.25">
      <c r="A216" s="19" t="s">
        <v>68</v>
      </c>
      <c r="B216" s="14" t="s">
        <v>59</v>
      </c>
      <c r="C216" s="39"/>
      <c r="D216" s="39"/>
      <c r="E216" s="36"/>
    </row>
    <row r="217" spans="1:5" x14ac:dyDescent="0.25">
      <c r="A217" s="19" t="s">
        <v>69</v>
      </c>
      <c r="B217" s="14" t="s">
        <v>70</v>
      </c>
      <c r="C217" s="35">
        <v>15036</v>
      </c>
      <c r="D217" s="35">
        <v>5754</v>
      </c>
      <c r="E217" s="36">
        <v>20790</v>
      </c>
    </row>
    <row r="218" spans="1:5" x14ac:dyDescent="0.25">
      <c r="A218" s="18" t="s">
        <v>31</v>
      </c>
      <c r="B218" s="14" t="s">
        <v>71</v>
      </c>
      <c r="C218" s="33">
        <f>C219+C220+C221+C222</f>
        <v>149450</v>
      </c>
      <c r="D218" s="33">
        <f t="shared" ref="D218:E218" si="33">D219+D220+D221+D222</f>
        <v>-44752</v>
      </c>
      <c r="E218" s="33">
        <f t="shared" si="33"/>
        <v>104698</v>
      </c>
    </row>
    <row r="219" spans="1:5" x14ac:dyDescent="0.25">
      <c r="A219" s="19" t="s">
        <v>72</v>
      </c>
      <c r="B219" s="14" t="s">
        <v>73</v>
      </c>
      <c r="C219" s="35">
        <v>40650</v>
      </c>
      <c r="D219" s="35">
        <v>-11626</v>
      </c>
      <c r="E219" s="36">
        <v>29024</v>
      </c>
    </row>
    <row r="220" spans="1:5" x14ac:dyDescent="0.25">
      <c r="A220" s="19" t="s">
        <v>85</v>
      </c>
      <c r="B220" s="14" t="s">
        <v>86</v>
      </c>
      <c r="C220" s="35">
        <v>38600</v>
      </c>
      <c r="D220" s="35">
        <v>-28058</v>
      </c>
      <c r="E220" s="36">
        <v>10542</v>
      </c>
    </row>
    <row r="221" spans="1:5" x14ac:dyDescent="0.25">
      <c r="A221" s="19" t="s">
        <v>74</v>
      </c>
      <c r="B221" s="14" t="s">
        <v>75</v>
      </c>
      <c r="C221" s="35">
        <v>70200</v>
      </c>
      <c r="D221" s="35">
        <v>-5474</v>
      </c>
      <c r="E221" s="36">
        <v>64726</v>
      </c>
    </row>
    <row r="222" spans="1:5" x14ac:dyDescent="0.25">
      <c r="A222" s="19" t="s">
        <v>76</v>
      </c>
      <c r="B222" s="14" t="s">
        <v>62</v>
      </c>
      <c r="C222" s="35"/>
      <c r="D222" s="35">
        <v>406</v>
      </c>
      <c r="E222" s="36">
        <v>406</v>
      </c>
    </row>
    <row r="223" spans="1:5" x14ac:dyDescent="0.25">
      <c r="A223" s="18" t="s">
        <v>32</v>
      </c>
      <c r="B223" s="14" t="s">
        <v>88</v>
      </c>
      <c r="C223" s="38">
        <f>C224</f>
        <v>0</v>
      </c>
      <c r="D223" s="38">
        <f t="shared" ref="D223:E223" si="34">D224</f>
        <v>53</v>
      </c>
      <c r="E223" s="38">
        <f t="shared" si="34"/>
        <v>53</v>
      </c>
    </row>
    <row r="224" spans="1:5" x14ac:dyDescent="0.25">
      <c r="A224" s="19" t="s">
        <v>89</v>
      </c>
      <c r="B224" s="14" t="s">
        <v>90</v>
      </c>
      <c r="C224" s="39"/>
      <c r="D224" s="39">
        <v>53</v>
      </c>
      <c r="E224" s="36">
        <v>53</v>
      </c>
    </row>
    <row r="225" spans="1:5" x14ac:dyDescent="0.25">
      <c r="A225" s="18" t="s">
        <v>33</v>
      </c>
      <c r="B225" s="14" t="s">
        <v>82</v>
      </c>
      <c r="C225" s="33">
        <f>C226</f>
        <v>0</v>
      </c>
      <c r="D225" s="33">
        <f t="shared" ref="D225:E225" si="35">D226</f>
        <v>17875</v>
      </c>
      <c r="E225" s="33">
        <f t="shared" si="35"/>
        <v>17875</v>
      </c>
    </row>
    <row r="226" spans="1:5" x14ac:dyDescent="0.25">
      <c r="A226" s="19" t="s">
        <v>83</v>
      </c>
      <c r="B226" s="14" t="s">
        <v>84</v>
      </c>
      <c r="C226" s="35"/>
      <c r="D226" s="35">
        <v>17875</v>
      </c>
      <c r="E226" s="36">
        <v>17875</v>
      </c>
    </row>
    <row r="227" spans="1:5" x14ac:dyDescent="0.25">
      <c r="A227" s="18" t="s">
        <v>35</v>
      </c>
      <c r="B227" s="14" t="s">
        <v>94</v>
      </c>
      <c r="C227" s="33">
        <f>C228+C229</f>
        <v>3982</v>
      </c>
      <c r="D227" s="33">
        <f t="shared" ref="D227:E227" si="36">D228+D229</f>
        <v>-3661</v>
      </c>
      <c r="E227" s="33">
        <f t="shared" si="36"/>
        <v>321</v>
      </c>
    </row>
    <row r="228" spans="1:5" x14ac:dyDescent="0.25">
      <c r="A228" s="19" t="s">
        <v>97</v>
      </c>
      <c r="B228" s="14" t="s">
        <v>98</v>
      </c>
      <c r="C228" s="35">
        <v>3982</v>
      </c>
      <c r="D228" s="35">
        <v>-3661</v>
      </c>
      <c r="E228" s="36">
        <v>321</v>
      </c>
    </row>
    <row r="229" spans="1:5" x14ac:dyDescent="0.25">
      <c r="A229" s="19" t="s">
        <v>99</v>
      </c>
      <c r="B229" s="14" t="s">
        <v>100</v>
      </c>
      <c r="C229" s="35"/>
      <c r="D229" s="35"/>
      <c r="E229" s="35"/>
    </row>
    <row r="230" spans="1:5" x14ac:dyDescent="0.25">
      <c r="A230" s="17" t="s">
        <v>58</v>
      </c>
      <c r="B230" s="14" t="s">
        <v>121</v>
      </c>
      <c r="C230" s="33">
        <f>C231+C233+C236</f>
        <v>265</v>
      </c>
      <c r="D230" s="33">
        <f t="shared" ref="D230:E230" si="37">D231+D233+D236</f>
        <v>1230</v>
      </c>
      <c r="E230" s="33">
        <f t="shared" si="37"/>
        <v>1495</v>
      </c>
    </row>
    <row r="231" spans="1:5" x14ac:dyDescent="0.25">
      <c r="A231" s="18" t="s">
        <v>31</v>
      </c>
      <c r="B231" s="14" t="s">
        <v>71</v>
      </c>
      <c r="C231" s="33"/>
      <c r="D231" s="33"/>
      <c r="E231" s="34"/>
    </row>
    <row r="232" spans="1:5" x14ac:dyDescent="0.25">
      <c r="A232" s="19" t="s">
        <v>74</v>
      </c>
      <c r="B232" s="14" t="s">
        <v>75</v>
      </c>
      <c r="C232" s="35"/>
      <c r="D232" s="35"/>
      <c r="E232" s="36"/>
    </row>
    <row r="233" spans="1:5" x14ac:dyDescent="0.25">
      <c r="A233" s="18" t="s">
        <v>35</v>
      </c>
      <c r="B233" s="14" t="s">
        <v>94</v>
      </c>
      <c r="C233" s="33">
        <f>C234+C235</f>
        <v>265</v>
      </c>
      <c r="D233" s="33">
        <f t="shared" ref="D233:E233" si="38">D234+D235</f>
        <v>1230</v>
      </c>
      <c r="E233" s="33">
        <f t="shared" si="38"/>
        <v>1495</v>
      </c>
    </row>
    <row r="234" spans="1:5" x14ac:dyDescent="0.25">
      <c r="A234" s="19" t="s">
        <v>97</v>
      </c>
      <c r="B234" s="14" t="s">
        <v>98</v>
      </c>
      <c r="C234" s="35"/>
      <c r="D234" s="35"/>
      <c r="E234" s="35"/>
    </row>
    <row r="235" spans="1:5" x14ac:dyDescent="0.25">
      <c r="A235" s="19" t="s">
        <v>99</v>
      </c>
      <c r="B235" s="14" t="s">
        <v>100</v>
      </c>
      <c r="C235" s="35">
        <v>265</v>
      </c>
      <c r="D235" s="35">
        <v>1230</v>
      </c>
      <c r="E235" s="35">
        <v>1495</v>
      </c>
    </row>
    <row r="236" spans="1:5" x14ac:dyDescent="0.25">
      <c r="A236" s="18" t="s">
        <v>37</v>
      </c>
      <c r="B236" s="14" t="s">
        <v>80</v>
      </c>
      <c r="C236" s="33"/>
      <c r="D236" s="33"/>
      <c r="E236" s="34"/>
    </row>
    <row r="237" spans="1:5" x14ac:dyDescent="0.25">
      <c r="A237" s="19" t="s">
        <v>81</v>
      </c>
      <c r="B237" s="14" t="s">
        <v>60</v>
      </c>
      <c r="C237" s="35"/>
      <c r="D237" s="35"/>
      <c r="E237" s="36"/>
    </row>
    <row r="238" spans="1:5" x14ac:dyDescent="0.25">
      <c r="A238" s="26" t="s">
        <v>24</v>
      </c>
      <c r="B238" s="27" t="s">
        <v>25</v>
      </c>
      <c r="C238" s="20">
        <f>C240</f>
        <v>0</v>
      </c>
      <c r="D238" s="20">
        <f t="shared" ref="D238:E238" si="39">D240</f>
        <v>0</v>
      </c>
      <c r="E238" s="20">
        <f t="shared" si="39"/>
        <v>0</v>
      </c>
    </row>
    <row r="239" spans="1:5" x14ac:dyDescent="0.25">
      <c r="A239" s="16" t="s">
        <v>47</v>
      </c>
      <c r="B239" s="14" t="s">
        <v>48</v>
      </c>
      <c r="C239" s="33"/>
      <c r="D239" s="33"/>
      <c r="E239" s="34"/>
    </row>
    <row r="240" spans="1:5" x14ac:dyDescent="0.25">
      <c r="A240" s="17" t="s">
        <v>46</v>
      </c>
      <c r="B240" s="14" t="s">
        <v>0</v>
      </c>
      <c r="C240" s="33"/>
      <c r="D240" s="33"/>
      <c r="E240" s="34"/>
    </row>
    <row r="241" spans="1:5" x14ac:dyDescent="0.25">
      <c r="A241" s="18" t="s">
        <v>31</v>
      </c>
      <c r="B241" s="14" t="s">
        <v>71</v>
      </c>
      <c r="C241" s="33"/>
      <c r="D241" s="33"/>
      <c r="E241" s="34"/>
    </row>
    <row r="242" spans="1:5" x14ac:dyDescent="0.25">
      <c r="A242" s="19" t="s">
        <v>74</v>
      </c>
      <c r="B242" s="14" t="s">
        <v>75</v>
      </c>
      <c r="C242" s="4"/>
      <c r="D242" s="4"/>
      <c r="E242" s="11"/>
    </row>
    <row r="243" spans="1:5" x14ac:dyDescent="0.25">
      <c r="A243" s="26" t="s">
        <v>26</v>
      </c>
      <c r="B243" s="27" t="s">
        <v>27</v>
      </c>
      <c r="C243" s="20">
        <f>C245+C262+C279</f>
        <v>354718</v>
      </c>
      <c r="D243" s="20">
        <f t="shared" ref="D243:E243" si="40">D245+D262+D279</f>
        <v>-227408</v>
      </c>
      <c r="E243" s="20">
        <f t="shared" si="40"/>
        <v>127310</v>
      </c>
    </row>
    <row r="244" spans="1:5" x14ac:dyDescent="0.25">
      <c r="A244" s="16" t="s">
        <v>47</v>
      </c>
      <c r="B244" s="14" t="s">
        <v>48</v>
      </c>
      <c r="C244" s="33"/>
      <c r="D244" s="33"/>
      <c r="E244" s="34"/>
    </row>
    <row r="245" spans="1:5" x14ac:dyDescent="0.25">
      <c r="A245" s="17" t="s">
        <v>49</v>
      </c>
      <c r="B245" s="14" t="s">
        <v>5</v>
      </c>
      <c r="C245" s="33"/>
      <c r="D245" s="33"/>
      <c r="E245" s="34"/>
    </row>
    <row r="246" spans="1:5" x14ac:dyDescent="0.25">
      <c r="A246" s="18" t="s">
        <v>20</v>
      </c>
      <c r="B246" s="14" t="s">
        <v>65</v>
      </c>
      <c r="C246" s="33"/>
      <c r="D246" s="33"/>
      <c r="E246" s="34"/>
    </row>
    <row r="247" spans="1:5" x14ac:dyDescent="0.25">
      <c r="A247" s="19" t="s">
        <v>66</v>
      </c>
      <c r="B247" s="14" t="s">
        <v>67</v>
      </c>
      <c r="C247" s="35"/>
      <c r="D247" s="35"/>
      <c r="E247" s="36"/>
    </row>
    <row r="248" spans="1:5" x14ac:dyDescent="0.25">
      <c r="A248" s="19" t="s">
        <v>69</v>
      </c>
      <c r="B248" s="14" t="s">
        <v>70</v>
      </c>
      <c r="C248" s="35"/>
      <c r="D248" s="35"/>
      <c r="E248" s="36"/>
    </row>
    <row r="249" spans="1:5" x14ac:dyDescent="0.25">
      <c r="A249" s="18" t="s">
        <v>31</v>
      </c>
      <c r="B249" s="14" t="s">
        <v>71</v>
      </c>
      <c r="C249" s="33"/>
      <c r="D249" s="33"/>
      <c r="E249" s="34"/>
    </row>
    <row r="250" spans="1:5" x14ac:dyDescent="0.25">
      <c r="A250" s="19" t="s">
        <v>72</v>
      </c>
      <c r="B250" s="14" t="s">
        <v>73</v>
      </c>
      <c r="C250" s="35"/>
      <c r="D250" s="35"/>
      <c r="E250" s="36"/>
    </row>
    <row r="251" spans="1:5" x14ac:dyDescent="0.25">
      <c r="A251" s="19" t="s">
        <v>85</v>
      </c>
      <c r="B251" s="14" t="s">
        <v>86</v>
      </c>
      <c r="C251" s="35"/>
      <c r="D251" s="35"/>
      <c r="E251" s="36"/>
    </row>
    <row r="252" spans="1:5" x14ac:dyDescent="0.25">
      <c r="A252" s="19" t="s">
        <v>74</v>
      </c>
      <c r="B252" s="14" t="s">
        <v>75</v>
      </c>
      <c r="C252" s="35"/>
      <c r="D252" s="35"/>
      <c r="E252" s="36"/>
    </row>
    <row r="253" spans="1:5" x14ac:dyDescent="0.25">
      <c r="A253" s="19" t="s">
        <v>87</v>
      </c>
      <c r="B253" s="14" t="s">
        <v>61</v>
      </c>
      <c r="C253" s="35"/>
      <c r="D253" s="35"/>
      <c r="E253" s="36"/>
    </row>
    <row r="254" spans="1:5" x14ac:dyDescent="0.25">
      <c r="A254" s="19" t="s">
        <v>76</v>
      </c>
      <c r="B254" s="14" t="s">
        <v>62</v>
      </c>
      <c r="C254" s="35"/>
      <c r="D254" s="35"/>
      <c r="E254" s="36"/>
    </row>
    <row r="255" spans="1:5" x14ac:dyDescent="0.25">
      <c r="A255" s="18" t="s">
        <v>40</v>
      </c>
      <c r="B255" s="14" t="s">
        <v>108</v>
      </c>
      <c r="C255" s="33"/>
      <c r="D255" s="33"/>
      <c r="E255" s="34"/>
    </row>
    <row r="256" spans="1:5" x14ac:dyDescent="0.25">
      <c r="A256" s="19" t="s">
        <v>122</v>
      </c>
      <c r="B256" s="14" t="s">
        <v>123</v>
      </c>
      <c r="C256" s="35"/>
      <c r="D256" s="35"/>
      <c r="E256" s="36"/>
    </row>
    <row r="257" spans="1:5" x14ac:dyDescent="0.25">
      <c r="A257" s="18" t="s">
        <v>38</v>
      </c>
      <c r="B257" s="14" t="s">
        <v>103</v>
      </c>
      <c r="C257" s="33"/>
      <c r="D257" s="33"/>
      <c r="E257" s="34"/>
    </row>
    <row r="258" spans="1:5" x14ac:dyDescent="0.25">
      <c r="A258" s="19" t="s">
        <v>106</v>
      </c>
      <c r="B258" s="14" t="s">
        <v>107</v>
      </c>
      <c r="C258" s="35"/>
      <c r="D258" s="35"/>
      <c r="E258" s="36"/>
    </row>
    <row r="259" spans="1:5" x14ac:dyDescent="0.25">
      <c r="A259" s="18" t="s">
        <v>35</v>
      </c>
      <c r="B259" s="14" t="s">
        <v>94</v>
      </c>
      <c r="C259" s="33"/>
      <c r="D259" s="33"/>
      <c r="E259" s="34"/>
    </row>
    <row r="260" spans="1:5" x14ac:dyDescent="0.25">
      <c r="A260" s="19" t="s">
        <v>95</v>
      </c>
      <c r="B260" s="14" t="s">
        <v>96</v>
      </c>
      <c r="C260" s="35"/>
      <c r="D260" s="35"/>
      <c r="E260" s="36"/>
    </row>
    <row r="261" spans="1:5" x14ac:dyDescent="0.25">
      <c r="A261" s="19" t="s">
        <v>97</v>
      </c>
      <c r="B261" s="14" t="s">
        <v>98</v>
      </c>
      <c r="C261" s="35"/>
      <c r="D261" s="35"/>
      <c r="E261" s="36"/>
    </row>
    <row r="262" spans="1:5" x14ac:dyDescent="0.25">
      <c r="A262" s="17" t="s">
        <v>52</v>
      </c>
      <c r="B262" s="14" t="s">
        <v>124</v>
      </c>
      <c r="C262" s="33">
        <f>C263+C266+C272+C274+C276</f>
        <v>202087</v>
      </c>
      <c r="D262" s="33">
        <f t="shared" ref="D262:E262" si="41">D263+D266+D272+D274+D276</f>
        <v>-74777</v>
      </c>
      <c r="E262" s="33">
        <f t="shared" si="41"/>
        <v>127310</v>
      </c>
    </row>
    <row r="263" spans="1:5" x14ac:dyDescent="0.25">
      <c r="A263" s="18" t="s">
        <v>20</v>
      </c>
      <c r="B263" s="14" t="s">
        <v>65</v>
      </c>
      <c r="C263" s="33">
        <f>C264+C265</f>
        <v>69705</v>
      </c>
      <c r="D263" s="33">
        <f t="shared" ref="D263" si="42">D264+D265</f>
        <v>-25498</v>
      </c>
      <c r="E263" s="33">
        <v>44207</v>
      </c>
    </row>
    <row r="264" spans="1:5" x14ac:dyDescent="0.25">
      <c r="A264" s="19" t="s">
        <v>66</v>
      </c>
      <c r="B264" s="14" t="s">
        <v>67</v>
      </c>
      <c r="C264" s="35">
        <v>59749</v>
      </c>
      <c r="D264" s="35">
        <v>-20387</v>
      </c>
      <c r="E264" s="36">
        <v>39362</v>
      </c>
    </row>
    <row r="265" spans="1:5" x14ac:dyDescent="0.25">
      <c r="A265" s="19" t="s">
        <v>69</v>
      </c>
      <c r="B265" s="14" t="s">
        <v>70</v>
      </c>
      <c r="C265" s="35">
        <v>9956</v>
      </c>
      <c r="D265" s="35">
        <v>-5111</v>
      </c>
      <c r="E265" s="36">
        <v>4845</v>
      </c>
    </row>
    <row r="266" spans="1:5" x14ac:dyDescent="0.25">
      <c r="A266" s="18" t="s">
        <v>31</v>
      </c>
      <c r="B266" s="14" t="s">
        <v>71</v>
      </c>
      <c r="C266" s="33">
        <f>C267+C268+C269+C270+C271</f>
        <v>128400</v>
      </c>
      <c r="D266" s="33">
        <f t="shared" ref="D266:E266" si="43">D267+D268+D269+D270+D271</f>
        <v>-60015</v>
      </c>
      <c r="E266" s="33">
        <f t="shared" si="43"/>
        <v>68385</v>
      </c>
    </row>
    <row r="267" spans="1:5" x14ac:dyDescent="0.25">
      <c r="A267" s="19" t="s">
        <v>72</v>
      </c>
      <c r="B267" s="14" t="s">
        <v>73</v>
      </c>
      <c r="C267" s="35">
        <v>27800</v>
      </c>
      <c r="D267" s="35">
        <v>-11136</v>
      </c>
      <c r="E267" s="36">
        <v>16664</v>
      </c>
    </row>
    <row r="268" spans="1:5" x14ac:dyDescent="0.25">
      <c r="A268" s="19" t="s">
        <v>85</v>
      </c>
      <c r="B268" s="14" t="s">
        <v>86</v>
      </c>
      <c r="C268" s="35">
        <v>24000</v>
      </c>
      <c r="D268" s="35">
        <v>-12000</v>
      </c>
      <c r="E268" s="36">
        <v>12000</v>
      </c>
    </row>
    <row r="269" spans="1:5" x14ac:dyDescent="0.25">
      <c r="A269" s="19" t="s">
        <v>74</v>
      </c>
      <c r="B269" s="14" t="s">
        <v>75</v>
      </c>
      <c r="C269" s="35">
        <v>75100</v>
      </c>
      <c r="D269" s="35">
        <v>-37255</v>
      </c>
      <c r="E269" s="36">
        <v>37845</v>
      </c>
    </row>
    <row r="270" spans="1:5" x14ac:dyDescent="0.25">
      <c r="A270" s="19" t="s">
        <v>87</v>
      </c>
      <c r="B270" s="14" t="s">
        <v>61</v>
      </c>
      <c r="C270" s="35"/>
      <c r="D270" s="35"/>
      <c r="E270" s="36"/>
    </row>
    <row r="271" spans="1:5" x14ac:dyDescent="0.25">
      <c r="A271" s="19" t="s">
        <v>76</v>
      </c>
      <c r="B271" s="14" t="s">
        <v>62</v>
      </c>
      <c r="C271" s="35">
        <v>1500</v>
      </c>
      <c r="D271" s="35">
        <v>376</v>
      </c>
      <c r="E271" s="36">
        <v>1876</v>
      </c>
    </row>
    <row r="272" spans="1:5" x14ac:dyDescent="0.25">
      <c r="A272" s="18" t="s">
        <v>40</v>
      </c>
      <c r="B272" s="14" t="s">
        <v>108</v>
      </c>
      <c r="C272" s="33"/>
      <c r="D272" s="33"/>
      <c r="E272" s="34"/>
    </row>
    <row r="273" spans="1:5" x14ac:dyDescent="0.25">
      <c r="A273" s="19" t="s">
        <v>109</v>
      </c>
      <c r="B273" s="14" t="s">
        <v>63</v>
      </c>
      <c r="C273" s="35"/>
      <c r="D273" s="35"/>
      <c r="E273" s="36"/>
    </row>
    <row r="274" spans="1:5" x14ac:dyDescent="0.25">
      <c r="A274" s="18" t="s">
        <v>38</v>
      </c>
      <c r="B274" s="14" t="s">
        <v>103</v>
      </c>
      <c r="C274" s="33">
        <f>C275</f>
        <v>3982</v>
      </c>
      <c r="D274" s="33">
        <f t="shared" ref="D274:E274" si="44">D275</f>
        <v>-2324</v>
      </c>
      <c r="E274" s="33">
        <f t="shared" si="44"/>
        <v>1658</v>
      </c>
    </row>
    <row r="275" spans="1:5" x14ac:dyDescent="0.25">
      <c r="A275" s="19" t="s">
        <v>106</v>
      </c>
      <c r="B275" s="14" t="s">
        <v>107</v>
      </c>
      <c r="C275" s="35">
        <v>3982</v>
      </c>
      <c r="D275" s="35">
        <v>-2324</v>
      </c>
      <c r="E275" s="36">
        <v>1658</v>
      </c>
    </row>
    <row r="276" spans="1:5" x14ac:dyDescent="0.25">
      <c r="A276" s="18" t="s">
        <v>35</v>
      </c>
      <c r="B276" s="14" t="s">
        <v>94</v>
      </c>
      <c r="C276" s="33">
        <f>C277+C278</f>
        <v>0</v>
      </c>
      <c r="D276" s="33">
        <f t="shared" ref="D276:E276" si="45">D277+D278</f>
        <v>13060</v>
      </c>
      <c r="E276" s="33">
        <f t="shared" si="45"/>
        <v>13060</v>
      </c>
    </row>
    <row r="277" spans="1:5" x14ac:dyDescent="0.25">
      <c r="A277" s="19" t="s">
        <v>95</v>
      </c>
      <c r="B277" s="14" t="s">
        <v>96</v>
      </c>
      <c r="C277" s="35"/>
      <c r="D277" s="35"/>
      <c r="E277" s="36"/>
    </row>
    <row r="278" spans="1:5" x14ac:dyDescent="0.25">
      <c r="A278" s="19" t="s">
        <v>97</v>
      </c>
      <c r="B278" s="14" t="s">
        <v>98</v>
      </c>
      <c r="C278" s="35"/>
      <c r="D278" s="35">
        <v>13060</v>
      </c>
      <c r="E278" s="36">
        <v>13060</v>
      </c>
    </row>
    <row r="279" spans="1:5" x14ac:dyDescent="0.25">
      <c r="A279" s="41">
        <v>52</v>
      </c>
      <c r="B279" s="42" t="s">
        <v>18</v>
      </c>
      <c r="C279" s="43">
        <f>C280+C283+C285</f>
        <v>152631</v>
      </c>
      <c r="D279" s="43">
        <f t="shared" ref="D279:E279" si="46">D280+D283+D285</f>
        <v>-152631</v>
      </c>
      <c r="E279" s="43">
        <f t="shared" si="46"/>
        <v>0</v>
      </c>
    </row>
    <row r="280" spans="1:5" x14ac:dyDescent="0.25">
      <c r="A280" s="41">
        <v>31</v>
      </c>
      <c r="B280" s="42" t="s">
        <v>65</v>
      </c>
      <c r="C280" s="43">
        <f>C281+C282</f>
        <v>39815</v>
      </c>
      <c r="D280" s="43">
        <f t="shared" ref="D280:E280" si="47">D281+D282</f>
        <v>-39815</v>
      </c>
      <c r="E280" s="43">
        <f t="shared" si="47"/>
        <v>0</v>
      </c>
    </row>
    <row r="281" spans="1:5" x14ac:dyDescent="0.25">
      <c r="A281" s="41">
        <v>311</v>
      </c>
      <c r="B281" s="42" t="s">
        <v>67</v>
      </c>
      <c r="C281" s="43">
        <v>34177</v>
      </c>
      <c r="D281" s="43">
        <v>-34177</v>
      </c>
      <c r="E281" s="44"/>
    </row>
    <row r="282" spans="1:5" x14ac:dyDescent="0.25">
      <c r="A282" s="41">
        <v>313</v>
      </c>
      <c r="B282" s="42" t="s">
        <v>70</v>
      </c>
      <c r="C282" s="43">
        <v>5638</v>
      </c>
      <c r="D282" s="43">
        <v>-5638</v>
      </c>
      <c r="E282" s="44"/>
    </row>
    <row r="283" spans="1:5" x14ac:dyDescent="0.25">
      <c r="A283" s="41">
        <v>32</v>
      </c>
      <c r="B283" s="42" t="s">
        <v>71</v>
      </c>
      <c r="C283" s="43">
        <v>2000</v>
      </c>
      <c r="D283" s="43">
        <v>-2000</v>
      </c>
      <c r="E283" s="44"/>
    </row>
    <row r="284" spans="1:5" x14ac:dyDescent="0.25">
      <c r="A284" s="41">
        <v>321</v>
      </c>
      <c r="B284" s="42" t="s">
        <v>73</v>
      </c>
      <c r="C284" s="43">
        <v>2000</v>
      </c>
      <c r="D284" s="43">
        <v>-2000</v>
      </c>
      <c r="E284" s="44"/>
    </row>
    <row r="285" spans="1:5" x14ac:dyDescent="0.25">
      <c r="A285" s="41">
        <v>42</v>
      </c>
      <c r="B285" s="42" t="s">
        <v>94</v>
      </c>
      <c r="C285" s="43">
        <f>C286</f>
        <v>110816</v>
      </c>
      <c r="D285" s="43">
        <f>D286</f>
        <v>-110816</v>
      </c>
      <c r="E285" s="44"/>
    </row>
    <row r="286" spans="1:5" x14ac:dyDescent="0.25">
      <c r="A286" s="41">
        <v>422</v>
      </c>
      <c r="B286" s="42" t="s">
        <v>98</v>
      </c>
      <c r="C286" s="43">
        <v>110816</v>
      </c>
      <c r="D286" s="43">
        <v>-110816</v>
      </c>
      <c r="E286" s="44"/>
    </row>
    <row r="287" spans="1:5" x14ac:dyDescent="0.25">
      <c r="A287" s="26" t="s">
        <v>28</v>
      </c>
      <c r="B287" s="27" t="s">
        <v>29</v>
      </c>
      <c r="C287" s="20">
        <f>C289+C300</f>
        <v>0</v>
      </c>
      <c r="D287" s="20">
        <f t="shared" ref="D287:E287" si="48">D289+D300</f>
        <v>0</v>
      </c>
      <c r="E287" s="20">
        <f t="shared" si="48"/>
        <v>0</v>
      </c>
    </row>
    <row r="288" spans="1:5" x14ac:dyDescent="0.25">
      <c r="A288" s="16" t="s">
        <v>47</v>
      </c>
      <c r="B288" s="14" t="s">
        <v>48</v>
      </c>
      <c r="C288" s="33"/>
      <c r="D288" s="33"/>
      <c r="E288" s="34"/>
    </row>
    <row r="289" spans="1:5" x14ac:dyDescent="0.25">
      <c r="A289" s="17" t="s">
        <v>49</v>
      </c>
      <c r="B289" s="14" t="s">
        <v>5</v>
      </c>
      <c r="C289" s="33"/>
      <c r="D289" s="33"/>
      <c r="E289" s="34"/>
    </row>
    <row r="290" spans="1:5" x14ac:dyDescent="0.25">
      <c r="A290" s="18" t="s">
        <v>20</v>
      </c>
      <c r="B290" s="14" t="s">
        <v>65</v>
      </c>
      <c r="C290" s="33"/>
      <c r="D290" s="33"/>
      <c r="E290" s="34"/>
    </row>
    <row r="291" spans="1:5" x14ac:dyDescent="0.25">
      <c r="A291" s="19" t="s">
        <v>66</v>
      </c>
      <c r="B291" s="14" t="s">
        <v>67</v>
      </c>
      <c r="C291" s="35"/>
      <c r="D291" s="35"/>
      <c r="E291" s="36"/>
    </row>
    <row r="292" spans="1:5" x14ac:dyDescent="0.25">
      <c r="A292" s="19" t="s">
        <v>68</v>
      </c>
      <c r="B292" s="14" t="s">
        <v>59</v>
      </c>
      <c r="C292" s="35"/>
      <c r="D292" s="35"/>
      <c r="E292" s="36"/>
    </row>
    <row r="293" spans="1:5" x14ac:dyDescent="0.25">
      <c r="A293" s="19" t="s">
        <v>69</v>
      </c>
      <c r="B293" s="14" t="s">
        <v>70</v>
      </c>
      <c r="C293" s="35"/>
      <c r="D293" s="35"/>
      <c r="E293" s="36"/>
    </row>
    <row r="294" spans="1:5" x14ac:dyDescent="0.25">
      <c r="A294" s="18" t="s">
        <v>31</v>
      </c>
      <c r="B294" s="14" t="s">
        <v>71</v>
      </c>
      <c r="C294" s="33"/>
      <c r="D294" s="33"/>
      <c r="E294" s="34"/>
    </row>
    <row r="295" spans="1:5" x14ac:dyDescent="0.25">
      <c r="A295" s="19" t="s">
        <v>72</v>
      </c>
      <c r="B295" s="14" t="s">
        <v>73</v>
      </c>
      <c r="C295" s="35"/>
      <c r="D295" s="35"/>
      <c r="E295" s="36"/>
    </row>
    <row r="296" spans="1:5" x14ac:dyDescent="0.25">
      <c r="A296" s="19" t="s">
        <v>85</v>
      </c>
      <c r="B296" s="14" t="s">
        <v>86</v>
      </c>
      <c r="C296" s="35"/>
      <c r="D296" s="35"/>
      <c r="E296" s="36"/>
    </row>
    <row r="297" spans="1:5" x14ac:dyDescent="0.25">
      <c r="A297" s="19" t="s">
        <v>74</v>
      </c>
      <c r="B297" s="14" t="s">
        <v>75</v>
      </c>
      <c r="C297" s="35"/>
      <c r="D297" s="35"/>
      <c r="E297" s="36"/>
    </row>
    <row r="298" spans="1:5" x14ac:dyDescent="0.25">
      <c r="A298" s="18" t="s">
        <v>35</v>
      </c>
      <c r="B298" s="14" t="s">
        <v>94</v>
      </c>
      <c r="C298" s="33"/>
      <c r="D298" s="33"/>
      <c r="E298" s="34"/>
    </row>
    <row r="299" spans="1:5" x14ac:dyDescent="0.25">
      <c r="A299" s="19" t="s">
        <v>97</v>
      </c>
      <c r="B299" s="14" t="s">
        <v>98</v>
      </c>
      <c r="C299" s="35"/>
      <c r="D299" s="35"/>
      <c r="E299" s="36"/>
    </row>
    <row r="300" spans="1:5" x14ac:dyDescent="0.25">
      <c r="A300" s="17" t="s">
        <v>51</v>
      </c>
      <c r="B300" s="14" t="s">
        <v>30</v>
      </c>
      <c r="C300" s="33"/>
      <c r="D300" s="33"/>
      <c r="E300" s="34"/>
    </row>
    <row r="301" spans="1:5" x14ac:dyDescent="0.25">
      <c r="A301" s="18" t="s">
        <v>20</v>
      </c>
      <c r="B301" s="14" t="s">
        <v>65</v>
      </c>
      <c r="C301" s="33"/>
      <c r="D301" s="33"/>
      <c r="E301" s="34"/>
    </row>
    <row r="302" spans="1:5" x14ac:dyDescent="0.25">
      <c r="A302" s="19" t="s">
        <v>66</v>
      </c>
      <c r="B302" s="14" t="s">
        <v>67</v>
      </c>
      <c r="C302" s="35"/>
      <c r="D302" s="35"/>
      <c r="E302" s="36"/>
    </row>
    <row r="303" spans="1:5" x14ac:dyDescent="0.25">
      <c r="A303" s="19" t="s">
        <v>68</v>
      </c>
      <c r="B303" s="14" t="s">
        <v>59</v>
      </c>
      <c r="C303" s="35"/>
      <c r="D303" s="35"/>
      <c r="E303" s="36"/>
    </row>
    <row r="304" spans="1:5" x14ac:dyDescent="0.25">
      <c r="A304" s="19" t="s">
        <v>69</v>
      </c>
      <c r="B304" s="14" t="s">
        <v>70</v>
      </c>
      <c r="C304" s="35"/>
      <c r="D304" s="35"/>
      <c r="E304" s="36"/>
    </row>
    <row r="305" spans="1:5" x14ac:dyDescent="0.25">
      <c r="A305" s="18" t="s">
        <v>31</v>
      </c>
      <c r="B305" s="14" t="s">
        <v>71</v>
      </c>
      <c r="C305" s="33"/>
      <c r="D305" s="33"/>
      <c r="E305" s="34"/>
    </row>
    <row r="306" spans="1:5" x14ac:dyDescent="0.25">
      <c r="A306" s="19" t="s">
        <v>72</v>
      </c>
      <c r="B306" s="14" t="s">
        <v>73</v>
      </c>
      <c r="C306" s="35"/>
      <c r="D306" s="35"/>
      <c r="E306" s="36"/>
    </row>
    <row r="307" spans="1:5" x14ac:dyDescent="0.25">
      <c r="A307" s="19" t="s">
        <v>85</v>
      </c>
      <c r="B307" s="14" t="s">
        <v>86</v>
      </c>
      <c r="C307" s="35"/>
      <c r="D307" s="35"/>
      <c r="E307" s="36"/>
    </row>
    <row r="308" spans="1:5" x14ac:dyDescent="0.25">
      <c r="A308" s="19" t="s">
        <v>74</v>
      </c>
      <c r="B308" s="14" t="s">
        <v>75</v>
      </c>
      <c r="C308" s="35"/>
      <c r="D308" s="35"/>
      <c r="E308" s="36"/>
    </row>
    <row r="309" spans="1:5" x14ac:dyDescent="0.25">
      <c r="A309" s="18" t="s">
        <v>35</v>
      </c>
      <c r="B309" s="14" t="s">
        <v>94</v>
      </c>
      <c r="C309" s="33"/>
      <c r="D309" s="33"/>
      <c r="E309" s="34"/>
    </row>
    <row r="310" spans="1:5" x14ac:dyDescent="0.25">
      <c r="A310" s="47" t="s">
        <v>97</v>
      </c>
      <c r="B310" s="48" t="s">
        <v>98</v>
      </c>
      <c r="C310" s="49"/>
      <c r="D310" s="49"/>
      <c r="E310" s="50"/>
    </row>
    <row r="311" spans="1:5" x14ac:dyDescent="0.25">
      <c r="A311" s="51" t="s">
        <v>129</v>
      </c>
      <c r="B311" s="53" t="s">
        <v>130</v>
      </c>
      <c r="C311" s="54">
        <f>C312</f>
        <v>30899</v>
      </c>
      <c r="D311" s="54">
        <f t="shared" ref="D311:E311" si="49">D312</f>
        <v>-30899</v>
      </c>
      <c r="E311" s="54">
        <f t="shared" si="49"/>
        <v>0</v>
      </c>
    </row>
    <row r="312" spans="1:5" x14ac:dyDescent="0.25">
      <c r="A312" s="52">
        <v>52</v>
      </c>
      <c r="B312" s="53" t="s">
        <v>18</v>
      </c>
      <c r="C312" s="52">
        <f>C313+C317</f>
        <v>30899</v>
      </c>
      <c r="D312" s="52">
        <f t="shared" ref="D312:E312" si="50">D313+D317</f>
        <v>-30899</v>
      </c>
      <c r="E312" s="52">
        <f t="shared" si="50"/>
        <v>0</v>
      </c>
    </row>
    <row r="313" spans="1:5" x14ac:dyDescent="0.25">
      <c r="A313" s="52">
        <v>31</v>
      </c>
      <c r="B313" s="53" t="s">
        <v>131</v>
      </c>
      <c r="C313" s="52">
        <f>C314+C315+C316</f>
        <v>29899</v>
      </c>
      <c r="D313" s="52">
        <f t="shared" ref="D313:E313" si="51">D314+D315+D316</f>
        <v>-29899</v>
      </c>
      <c r="E313" s="52">
        <f t="shared" si="51"/>
        <v>0</v>
      </c>
    </row>
    <row r="314" spans="1:5" x14ac:dyDescent="0.25">
      <c r="A314" s="52">
        <v>311</v>
      </c>
      <c r="B314" s="53" t="s">
        <v>67</v>
      </c>
      <c r="C314" s="52">
        <v>25217</v>
      </c>
      <c r="D314" s="52">
        <v>-25217</v>
      </c>
      <c r="E314" s="52"/>
    </row>
    <row r="315" spans="1:5" x14ac:dyDescent="0.25">
      <c r="A315" s="52">
        <v>312</v>
      </c>
      <c r="B315" s="53" t="s">
        <v>59</v>
      </c>
      <c r="C315" s="52">
        <v>700</v>
      </c>
      <c r="D315" s="52">
        <v>-700</v>
      </c>
      <c r="E315" s="52"/>
    </row>
    <row r="316" spans="1:5" x14ac:dyDescent="0.25">
      <c r="A316" s="52">
        <v>313</v>
      </c>
      <c r="B316" s="53" t="s">
        <v>70</v>
      </c>
      <c r="C316" s="52">
        <v>3982</v>
      </c>
      <c r="D316" s="52">
        <v>-3982</v>
      </c>
      <c r="E316" s="52"/>
    </row>
    <row r="317" spans="1:5" x14ac:dyDescent="0.25">
      <c r="A317" s="52">
        <v>32</v>
      </c>
      <c r="B317" s="53" t="s">
        <v>71</v>
      </c>
      <c r="C317" s="52">
        <f>C318</f>
        <v>1000</v>
      </c>
      <c r="D317" s="52">
        <f t="shared" ref="D317:E317" si="52">D318</f>
        <v>-1000</v>
      </c>
      <c r="E317" s="52">
        <f t="shared" si="52"/>
        <v>0</v>
      </c>
    </row>
    <row r="318" spans="1:5" x14ac:dyDescent="0.25">
      <c r="A318" s="52">
        <v>321</v>
      </c>
      <c r="B318" s="53" t="s">
        <v>73</v>
      </c>
      <c r="C318" s="52">
        <v>1000</v>
      </c>
      <c r="D318" s="52">
        <v>-1000</v>
      </c>
      <c r="E318" s="52"/>
    </row>
    <row r="319" spans="1:5" x14ac:dyDescent="0.25">
      <c r="A319" s="46"/>
      <c r="B319" s="45"/>
      <c r="C319" s="46"/>
      <c r="D319" s="46"/>
      <c r="E319" s="46"/>
    </row>
    <row r="320" spans="1:5" x14ac:dyDescent="0.25">
      <c r="A320" s="46"/>
      <c r="B320" s="45"/>
      <c r="C320" s="46"/>
      <c r="D320" s="46"/>
      <c r="E320" s="46"/>
    </row>
    <row r="321" spans="1:5" x14ac:dyDescent="0.25">
      <c r="A321" s="46"/>
      <c r="B321" s="45"/>
      <c r="C321" s="46"/>
      <c r="D321" s="46"/>
      <c r="E321" s="46"/>
    </row>
    <row r="322" spans="1:5" x14ac:dyDescent="0.25">
      <c r="A322" s="46"/>
      <c r="B322" s="45"/>
      <c r="C322" s="46"/>
      <c r="D322" s="46"/>
      <c r="E322" s="46"/>
    </row>
    <row r="323" spans="1:5" x14ac:dyDescent="0.25">
      <c r="A323" s="46"/>
      <c r="B323" s="45"/>
      <c r="C323" s="46"/>
      <c r="D323" s="46"/>
      <c r="E323" s="46"/>
    </row>
    <row r="324" spans="1:5" x14ac:dyDescent="0.25">
      <c r="A324" s="46"/>
      <c r="B324" s="45"/>
      <c r="C324" s="46"/>
      <c r="D324" s="46"/>
      <c r="E324" s="46"/>
    </row>
    <row r="325" spans="1:5" x14ac:dyDescent="0.25">
      <c r="A325" s="46"/>
      <c r="B325" s="45"/>
      <c r="C325" s="46"/>
      <c r="D325" s="46"/>
      <c r="E325" s="46"/>
    </row>
    <row r="326" spans="1:5" x14ac:dyDescent="0.25">
      <c r="A326" s="46"/>
      <c r="B326" s="45"/>
      <c r="C326" s="46"/>
      <c r="D326" s="46"/>
      <c r="E326" s="46"/>
    </row>
    <row r="327" spans="1:5" x14ac:dyDescent="0.25">
      <c r="A327" s="46"/>
      <c r="B327" s="45"/>
      <c r="C327" s="46"/>
      <c r="D327" s="46"/>
      <c r="E327" s="46"/>
    </row>
    <row r="328" spans="1:5" x14ac:dyDescent="0.25">
      <c r="A328" s="46"/>
      <c r="B328" s="45"/>
      <c r="C328" s="46"/>
      <c r="D328" s="46"/>
      <c r="E328" s="46"/>
    </row>
    <row r="329" spans="1:5" x14ac:dyDescent="0.25">
      <c r="A329" s="46"/>
      <c r="B329" s="45"/>
      <c r="C329" s="46"/>
      <c r="D329" s="46"/>
      <c r="E329" s="46"/>
    </row>
    <row r="330" spans="1:5" x14ac:dyDescent="0.25">
      <c r="A330" s="46"/>
      <c r="B330" s="45"/>
      <c r="C330" s="46"/>
      <c r="D330" s="46"/>
      <c r="E330" s="46"/>
    </row>
    <row r="331" spans="1:5" x14ac:dyDescent="0.25">
      <c r="A331" s="46"/>
      <c r="B331" s="45"/>
      <c r="C331" s="46"/>
      <c r="D331" s="46"/>
      <c r="E331" s="46"/>
    </row>
    <row r="332" spans="1:5" x14ac:dyDescent="0.25">
      <c r="A332" s="46"/>
      <c r="B332" s="45"/>
      <c r="C332" s="46"/>
      <c r="D332" s="46"/>
      <c r="E332" s="46"/>
    </row>
    <row r="333" spans="1:5" x14ac:dyDescent="0.25">
      <c r="A333" s="46"/>
      <c r="B333" s="45"/>
      <c r="C333" s="46"/>
      <c r="D333" s="46"/>
      <c r="E333" s="46"/>
    </row>
    <row r="334" spans="1:5" x14ac:dyDescent="0.25">
      <c r="A334" s="46"/>
      <c r="B334" s="45"/>
      <c r="C334" s="46"/>
      <c r="D334" s="46"/>
      <c r="E334" s="46"/>
    </row>
    <row r="335" spans="1:5" x14ac:dyDescent="0.25">
      <c r="A335" s="46"/>
      <c r="B335" s="45"/>
      <c r="C335" s="46"/>
      <c r="D335" s="46"/>
      <c r="E335" s="46"/>
    </row>
    <row r="336" spans="1:5" x14ac:dyDescent="0.25">
      <c r="A336" s="46"/>
      <c r="B336" s="45"/>
      <c r="C336" s="46"/>
      <c r="D336" s="46"/>
      <c r="E336" s="46"/>
    </row>
    <row r="337" spans="1:5" x14ac:dyDescent="0.25">
      <c r="A337" s="46"/>
      <c r="B337" s="45"/>
      <c r="C337" s="46"/>
      <c r="D337" s="46"/>
      <c r="E337" s="46"/>
    </row>
    <row r="338" spans="1:5" x14ac:dyDescent="0.25">
      <c r="A338" s="46"/>
      <c r="B338" s="45"/>
      <c r="C338" s="46"/>
      <c r="D338" s="46"/>
      <c r="E338" s="46"/>
    </row>
    <row r="339" spans="1:5" x14ac:dyDescent="0.25">
      <c r="A339" s="46"/>
      <c r="B339" s="45"/>
      <c r="C339" s="46"/>
      <c r="D339" s="46"/>
      <c r="E339" s="46"/>
    </row>
    <row r="340" spans="1:5" x14ac:dyDescent="0.25">
      <c r="A340" s="46"/>
      <c r="B340" s="45"/>
      <c r="C340" s="46"/>
      <c r="D340" s="46"/>
      <c r="E340" s="46"/>
    </row>
    <row r="341" spans="1:5" x14ac:dyDescent="0.25">
      <c r="A341" s="46"/>
      <c r="B341" s="45"/>
      <c r="C341" s="46"/>
      <c r="D341" s="46"/>
      <c r="E341" s="46"/>
    </row>
    <row r="342" spans="1:5" x14ac:dyDescent="0.25">
      <c r="A342" s="46"/>
      <c r="B342" s="45"/>
      <c r="C342" s="46"/>
      <c r="D342" s="46"/>
      <c r="E342" s="46"/>
    </row>
    <row r="343" spans="1:5" x14ac:dyDescent="0.25">
      <c r="A343" s="46"/>
      <c r="B343" s="45"/>
      <c r="C343" s="46"/>
      <c r="D343" s="46"/>
      <c r="E343" s="46"/>
    </row>
    <row r="344" spans="1:5" x14ac:dyDescent="0.25">
      <c r="A344" s="46"/>
      <c r="B344" s="45"/>
      <c r="C344" s="46"/>
      <c r="D344" s="46"/>
      <c r="E344" s="46"/>
    </row>
    <row r="345" spans="1:5" x14ac:dyDescent="0.25">
      <c r="A345" s="46"/>
      <c r="B345" s="45"/>
      <c r="C345" s="46"/>
      <c r="D345" s="46"/>
      <c r="E345" s="46"/>
    </row>
    <row r="346" spans="1:5" x14ac:dyDescent="0.25">
      <c r="B346" s="1"/>
    </row>
    <row r="347" spans="1:5" x14ac:dyDescent="0.25">
      <c r="B347" s="1"/>
    </row>
    <row r="348" spans="1:5" x14ac:dyDescent="0.25">
      <c r="B348" s="1"/>
    </row>
    <row r="349" spans="1:5" x14ac:dyDescent="0.25">
      <c r="B349" s="1"/>
    </row>
    <row r="350" spans="1:5" x14ac:dyDescent="0.25">
      <c r="B350" s="1"/>
    </row>
    <row r="351" spans="1:5" x14ac:dyDescent="0.25">
      <c r="B351" s="1"/>
    </row>
    <row r="352" spans="1:5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</sheetData>
  <mergeCells count="1">
    <mergeCell ref="A1:B1"/>
  </mergeCell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Racunovodstvo</cp:lastModifiedBy>
  <cp:lastPrinted>2023-07-19T18:21:45Z</cp:lastPrinted>
  <dcterms:created xsi:type="dcterms:W3CDTF">2022-10-31T10:11:38Z</dcterms:created>
  <dcterms:modified xsi:type="dcterms:W3CDTF">2023-11-28T10:11:09Z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